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 firstSheet="1" activeTab="1"/>
  </bookViews>
  <sheets>
    <sheet name="DAFT FORM PERENCANAAN 07102014" sheetId="1" r:id="rId1"/>
    <sheet name="RKPdes" sheetId="23" r:id="rId2"/>
    <sheet name="Pagu Ind (2)" sheetId="41" r:id="rId3"/>
    <sheet name="DURK" sheetId="40" r:id="rId4"/>
    <sheet name="Program msk Ds" sheetId="33" r:id="rId5"/>
  </sheets>
  <externalReferences>
    <externalReference r:id="rId6"/>
  </externalReferences>
  <definedNames>
    <definedName name="_xlnm.Print_Area" localSheetId="3">DURK!$A$1:$N$36</definedName>
    <definedName name="_xlnm.Print_Area" localSheetId="2">'Pagu Ind (2)'!$A$1:$H$97</definedName>
    <definedName name="_xlnm.Print_Area" localSheetId="1">RKPdes!$A$1:$N$99</definedName>
    <definedName name="_xlnm.Print_Titles" localSheetId="2">'Pagu Ind (2)'!$A:$H,'Pagu Ind (2)'!$7:$9</definedName>
    <definedName name="_xlnm.Print_Titles" localSheetId="1">RKPdes!$A:$N,RKPdes!$8:$11</definedName>
  </definedNames>
  <calcPr calcId="124519"/>
</workbook>
</file>

<file path=xl/calcChain.xml><?xml version="1.0" encoding="utf-8"?>
<calcChain xmlns="http://schemas.openxmlformats.org/spreadsheetml/2006/main">
  <c r="D20" i="23"/>
  <c r="D10" i="41"/>
  <c r="I42" i="23"/>
  <c r="I41"/>
  <c r="I46"/>
  <c r="I45"/>
  <c r="D46"/>
  <c r="D45"/>
  <c r="D41"/>
  <c r="B97" i="41"/>
  <c r="C36" i="40" s="1"/>
  <c r="B29" i="33" s="1"/>
  <c r="D93" i="41"/>
  <c r="I89" i="23" l="1"/>
  <c r="I88"/>
  <c r="D89"/>
  <c r="D88"/>
  <c r="C20" i="41"/>
  <c r="C87"/>
  <c r="I90" i="23" l="1"/>
  <c r="I50"/>
  <c r="D50"/>
  <c r="I44"/>
  <c r="I43"/>
  <c r="I39"/>
  <c r="I40"/>
  <c r="D42"/>
  <c r="D43"/>
  <c r="B43" i="41"/>
  <c r="D44" i="23" s="1"/>
  <c r="I53"/>
  <c r="I52"/>
  <c r="D53"/>
  <c r="D52"/>
  <c r="I80"/>
  <c r="D80"/>
  <c r="I79"/>
  <c r="D79"/>
  <c r="I83"/>
  <c r="D83"/>
  <c r="I29"/>
  <c r="D29"/>
  <c r="C10" i="41"/>
  <c r="I51" i="23"/>
  <c r="D51"/>
  <c r="E10" i="41"/>
  <c r="F10"/>
  <c r="G10"/>
  <c r="D20"/>
  <c r="E20"/>
  <c r="F20"/>
  <c r="G20"/>
  <c r="H20"/>
  <c r="H91" s="1"/>
  <c r="C55"/>
  <c r="F55"/>
  <c r="F59"/>
  <c r="G59"/>
  <c r="C81"/>
  <c r="C59" s="1"/>
  <c r="I85" i="23"/>
  <c r="I84"/>
  <c r="I49"/>
  <c r="I48"/>
  <c r="I47"/>
  <c r="D49"/>
  <c r="D48"/>
  <c r="D47"/>
  <c r="G91" i="41" l="1"/>
  <c r="C91"/>
  <c r="F91"/>
  <c r="I82" i="23"/>
  <c r="E91" i="41"/>
  <c r="D91"/>
  <c r="D33" i="23"/>
  <c r="I86" l="1"/>
  <c r="I81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D86"/>
  <c r="D81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I55"/>
  <c r="I54"/>
  <c r="I38"/>
  <c r="I37"/>
  <c r="I36"/>
  <c r="I35"/>
  <c r="I34"/>
  <c r="I33"/>
  <c r="I32"/>
  <c r="I31"/>
  <c r="I30"/>
  <c r="I28"/>
  <c r="I27"/>
  <c r="I26"/>
  <c r="D55"/>
  <c r="D54"/>
  <c r="D40"/>
  <c r="D39"/>
  <c r="D38"/>
  <c r="D37"/>
  <c r="D36"/>
  <c r="D35"/>
  <c r="D34"/>
  <c r="D32"/>
  <c r="D31"/>
  <c r="D30"/>
  <c r="D28"/>
  <c r="D27"/>
  <c r="D26"/>
  <c r="I25"/>
  <c r="D25"/>
  <c r="I24"/>
  <c r="D24"/>
  <c r="I23"/>
  <c r="D23"/>
  <c r="I22"/>
  <c r="D22"/>
  <c r="I19"/>
  <c r="I18"/>
  <c r="I17"/>
  <c r="I16"/>
  <c r="I15"/>
  <c r="I14"/>
  <c r="I56" l="1"/>
  <c r="I87"/>
  <c r="I13"/>
  <c r="I93" i="41"/>
  <c r="I56"/>
  <c r="D24" i="33"/>
  <c r="H31" i="40"/>
  <c r="I20"/>
  <c r="I60" i="23"/>
  <c r="I12" l="1"/>
  <c r="I21" s="1"/>
  <c r="I92" s="1"/>
  <c r="I16" i="40" l="1"/>
  <c r="I28"/>
  <c r="I29" l="1"/>
  <c r="I24"/>
</calcChain>
</file>

<file path=xl/sharedStrings.xml><?xml version="1.0" encoding="utf-8"?>
<sst xmlns="http://schemas.openxmlformats.org/spreadsheetml/2006/main" count="881" uniqueCount="351">
  <si>
    <t>No.</t>
  </si>
  <si>
    <t>Judul Formulir</t>
  </si>
  <si>
    <t>Pasal terkait</t>
  </si>
  <si>
    <t>Nama Form</t>
  </si>
  <si>
    <t>I</t>
  </si>
  <si>
    <t>Data rencana program dan kegiatan pembangunan yang akan masuk ke Desa</t>
  </si>
  <si>
    <t>F.I.1</t>
  </si>
  <si>
    <t xml:space="preserve">Data Desa </t>
  </si>
  <si>
    <t>Daftar sumber daya alam</t>
  </si>
  <si>
    <t>F.I.3</t>
  </si>
  <si>
    <t>Daftar sumber daya manusia</t>
  </si>
  <si>
    <t>Daftar sumber daya pembangunan</t>
  </si>
  <si>
    <t>F.I.4.1</t>
  </si>
  <si>
    <t>Daftar sumber daya sosial budaya</t>
  </si>
  <si>
    <t>Pasal 16</t>
  </si>
  <si>
    <t>Berita acara hasil pengkajian keadaan Desa</t>
  </si>
  <si>
    <t>Pasal 17</t>
  </si>
  <si>
    <t>Laporan hasil pengkajian keadaan Desa (Contoh Outline)</t>
  </si>
  <si>
    <t>Lampiran Berita Acara hasil pengkajian keadaan Desa:</t>
  </si>
  <si>
    <t>Data desa yang sudah diselaraskan</t>
  </si>
  <si>
    <t>Data rencana program pembangunan kabupaten/kota yang akan masuk ke Desa</t>
  </si>
  <si>
    <t>Data rencana program pembangunan kawasan perdesaan</t>
  </si>
  <si>
    <t>Rekapitulasi usulan rencana kegiatan pembangunan Desa dari dusun dan/atau kelompok masyarakat</t>
  </si>
  <si>
    <t>Berita acara penyusunan RPJM Desa melalui musyawarah Desa</t>
  </si>
  <si>
    <t>Pasal 21</t>
  </si>
  <si>
    <t>Rancangan RPJM Desa</t>
  </si>
  <si>
    <t>Pasal 22</t>
  </si>
  <si>
    <t>Berita acara tentang hasil penyusunan rancangan RPJM Desa</t>
  </si>
  <si>
    <t>Berita acara Penyusunan RPJM Desa melalui Musrenbang Desa</t>
  </si>
  <si>
    <t>Berita acara penyusunan RKP Desa melalui Musyawarah Desa</t>
  </si>
  <si>
    <t>Pagu indikatif Desa</t>
  </si>
  <si>
    <t>Pasal 36</t>
  </si>
  <si>
    <t>F.I.5</t>
  </si>
  <si>
    <t>Rancangan RKP Desa</t>
  </si>
  <si>
    <t>Lampiran rancangan RKP</t>
  </si>
  <si>
    <t>Pasal 41</t>
  </si>
  <si>
    <t>Proposal Teknis</t>
  </si>
  <si>
    <t>12.1.1 Gambar Rencana Prasarana</t>
  </si>
  <si>
    <t>Rencana Anggaran Biaya (RAB)</t>
  </si>
  <si>
    <t>Berita acara tentang hasil penyusunan rancangan RKP Desa</t>
  </si>
  <si>
    <t>Pasal 43</t>
  </si>
  <si>
    <t>F.I.6</t>
  </si>
  <si>
    <t>Berita acara Rancangan RKP Desa melalui Musrenbang Desa</t>
  </si>
  <si>
    <t>F.I.7</t>
  </si>
  <si>
    <t>F.I.8</t>
  </si>
  <si>
    <t>F.I.9</t>
  </si>
  <si>
    <t>F.I.10</t>
  </si>
  <si>
    <t>F.I.11</t>
  </si>
  <si>
    <t>F.I.12</t>
  </si>
  <si>
    <t>F.I.13</t>
  </si>
  <si>
    <t>F.I.14</t>
  </si>
  <si>
    <t>DESA</t>
  </si>
  <si>
    <t>KECAMATAN</t>
  </si>
  <si>
    <t>KABUPATEN</t>
  </si>
  <si>
    <t>PROVINSI</t>
  </si>
  <si>
    <t>No</t>
  </si>
  <si>
    <t>Volume</t>
  </si>
  <si>
    <t>F.I.2.1</t>
  </si>
  <si>
    <t>F.I.2.2</t>
  </si>
  <si>
    <t>F.I.2.3</t>
  </si>
  <si>
    <t>F.I.2.4</t>
  </si>
  <si>
    <t>II</t>
  </si>
  <si>
    <t>Pelaksanaan Pembangunan Desa</t>
  </si>
  <si>
    <t>III</t>
  </si>
  <si>
    <t>Pembinaan Kemasyarakatan</t>
  </si>
  <si>
    <t>IV</t>
  </si>
  <si>
    <t>Pemberdayaan Masyarakat</t>
  </si>
  <si>
    <t>Daftar gagasan Dusun/ Kelompok</t>
  </si>
  <si>
    <t>3.1.a Contoh Sketsa Desa</t>
  </si>
  <si>
    <t>3.1.b Contoh Kalender Musim</t>
  </si>
  <si>
    <t>3.1.c Contoh Bagan Kelembagaan</t>
  </si>
  <si>
    <t>F.I.3.1</t>
  </si>
  <si>
    <t>F.I.3.1.c</t>
  </si>
  <si>
    <t>F.I.3.1.a</t>
  </si>
  <si>
    <t>F.I.3.1.b</t>
  </si>
  <si>
    <t>Kepala Desa</t>
  </si>
  <si>
    <t>a</t>
  </si>
  <si>
    <t>b</t>
  </si>
  <si>
    <t>d</t>
  </si>
  <si>
    <t>F.I.4</t>
  </si>
  <si>
    <t>Rekapitulasi usulan rencana kegiatan Desa dari dusun dan/ atau kelompok masyarakat</t>
  </si>
  <si>
    <t>e</t>
  </si>
  <si>
    <t xml:space="preserve">DESA                </t>
  </si>
  <si>
    <t xml:space="preserve">KECAMATAN   </t>
  </si>
  <si>
    <t xml:space="preserve">KABUPATEN    </t>
  </si>
  <si>
    <t xml:space="preserve">PROVINSI        </t>
  </si>
  <si>
    <t>Bidang/ Jenis Kegiatan</t>
  </si>
  <si>
    <t>Lokasi</t>
  </si>
  <si>
    <t>Sasaran/ Manfaat</t>
  </si>
  <si>
    <t>Waktu Pelaksanaan</t>
  </si>
  <si>
    <t>Pola Pelaksanaan</t>
  </si>
  <si>
    <t>Bidang</t>
  </si>
  <si>
    <t>Jenis Kegiatan</t>
  </si>
  <si>
    <t>Sumber</t>
  </si>
  <si>
    <t>Swakelola</t>
  </si>
  <si>
    <t>Kerjasama Antar Desa</t>
  </si>
  <si>
    <t>Kerjasama Pihak Ketiga</t>
  </si>
  <si>
    <t>Penyelenggaraan Pemerintahan Desa</t>
  </si>
  <si>
    <t>c.</t>
  </si>
  <si>
    <t>Jumlah Per Bidang 1</t>
  </si>
  <si>
    <t>Pembangunan Desa</t>
  </si>
  <si>
    <t>Jumlah Per Bidang 2</t>
  </si>
  <si>
    <t>Jumlah Per Bidang 3</t>
  </si>
  <si>
    <t>Jumlah Per Bidang 4</t>
  </si>
  <si>
    <t>JUMLAH TOTAL</t>
  </si>
  <si>
    <t>Biaya dan Sumber Pembiayaan</t>
  </si>
  <si>
    <t>Rencana Pelaksana Kegiatan</t>
  </si>
  <si>
    <t>g</t>
  </si>
  <si>
    <t>f</t>
  </si>
  <si>
    <t>j</t>
  </si>
  <si>
    <t>F.I.12.1</t>
  </si>
  <si>
    <t>F.I.12.1.1</t>
  </si>
  <si>
    <t>F.I.12.2</t>
  </si>
  <si>
    <t>F.I.15</t>
  </si>
  <si>
    <t>Pasal 42</t>
  </si>
  <si>
    <t>Daftar usulan RKP Desa</t>
  </si>
  <si>
    <t>Program dan Kegiatan pembangunan yang masuk ke Desa</t>
  </si>
  <si>
    <t>Asal Program/ Kegiatan</t>
  </si>
  <si>
    <t>Nama Program/ Kegiatan</t>
  </si>
  <si>
    <t>Prakiraan Pagu Dana
(Rp.)</t>
  </si>
  <si>
    <t>Prakiraan Pelaksana</t>
  </si>
  <si>
    <t>Dari Pemerintah</t>
  </si>
  <si>
    <t>Dari Pemerintah Daerah Provinsi</t>
  </si>
  <si>
    <t>Dari Pemerintah Daerah Kabupaten</t>
  </si>
  <si>
    <t>Sumber Dana Indikatif</t>
  </si>
  <si>
    <t>Dana Desa (APBN)</t>
  </si>
  <si>
    <t>Alokasi Dana Desa
 (bagian dana perimbangan kab./ kota)</t>
  </si>
  <si>
    <t xml:space="preserve">Dana bagian dari hasil pajak dan retribusi </t>
  </si>
  <si>
    <t xml:space="preserve">Bantuan keuangan </t>
  </si>
  <si>
    <t>APBD Provinsi</t>
  </si>
  <si>
    <t>Indikatif Program/ Kegiatan Desa</t>
  </si>
  <si>
    <t>h</t>
  </si>
  <si>
    <t>i</t>
  </si>
  <si>
    <t>k</t>
  </si>
  <si>
    <t>l</t>
  </si>
  <si>
    <t>m</t>
  </si>
  <si>
    <t>n</t>
  </si>
  <si>
    <t>I. LAMPIRAN DAFTAR FORMAT TAHAP PERENCANAAN</t>
  </si>
  <si>
    <t>Ketua Tim Penyusun RKPDesa</t>
  </si>
  <si>
    <t>Ketua Tim Penyusun RKP Desa</t>
  </si>
  <si>
    <t>Pemeriksaan proposal Teknis RAB</t>
  </si>
  <si>
    <t>F.I.12.3</t>
  </si>
  <si>
    <t>Pasal 11</t>
  </si>
  <si>
    <t>Pasal 13</t>
  </si>
  <si>
    <t>Pasal 18</t>
  </si>
  <si>
    <t>Pasal 23</t>
  </si>
  <si>
    <t>Pasal 26</t>
  </si>
  <si>
    <t>Pasal 32</t>
  </si>
  <si>
    <t>Pasal 44</t>
  </si>
  <si>
    <t>Pasal 48</t>
  </si>
  <si>
    <t>Hala-man</t>
  </si>
  <si>
    <t>: REMBANG</t>
  </si>
  <si>
    <t>: JAWA TENGAH</t>
  </si>
  <si>
    <t>Operasional Perkantoran</t>
  </si>
  <si>
    <t>TOTAL</t>
  </si>
  <si>
    <t>APBD Kabupaten</t>
  </si>
  <si>
    <t>SUHANDOYO</t>
  </si>
  <si>
    <t>Dari Penjaringan Aspirasi Masyarakat oleh DPRD Kabupaten</t>
  </si>
  <si>
    <t>DAFTAR RENCANA PROGRAM DAN KEGIATAN PEMBANGUNAN KABUPATEN
YANG MASUK KE DESA</t>
  </si>
  <si>
    <t>Ronggomulyo, ......  Januari 2015</t>
  </si>
  <si>
    <t>Jmlh (Rp)</t>
  </si>
  <si>
    <t>Belanja Pegawai</t>
  </si>
  <si>
    <t>1 Tahun</t>
  </si>
  <si>
    <t>1 Paket</t>
  </si>
  <si>
    <t>Meningkatkan kinerja Pemerintahan Desa</t>
  </si>
  <si>
    <t>Meningkatkan kinerja RT/RW</t>
  </si>
  <si>
    <t>Meningkatkan kinerja BPD</t>
  </si>
  <si>
    <t>Meningkatkan kinerja PKK</t>
  </si>
  <si>
    <t>Meningkatkan kinerja LPMD</t>
  </si>
  <si>
    <t>Meningkatkan kualitas kegiatan KT</t>
  </si>
  <si>
    <t>Meningkatkan kinerja Linmas</t>
  </si>
  <si>
    <t>Dana Desa</t>
  </si>
  <si>
    <t>Jan - Des 2015</t>
  </si>
  <si>
    <t xml:space="preserve">Mengetahui </t>
  </si>
  <si>
    <t>Alokasi Dana Desa</t>
  </si>
  <si>
    <t xml:space="preserve"> </t>
  </si>
  <si>
    <t>: PANCUR</t>
  </si>
  <si>
    <t>APBD II</t>
  </si>
  <si>
    <t>DAFTAR USULAN (DU-RKP) DESA</t>
  </si>
  <si>
    <t>MATRIK PROGRAM &amp; KEGIATAN SKALA KECAMATAN &amp; KABUPATEN</t>
  </si>
  <si>
    <t>Desa Gemblengmulyo</t>
  </si>
  <si>
    <t>: GEMBLENGMULYO</t>
  </si>
  <si>
    <t>PAGU INDIKATIF DESA</t>
  </si>
  <si>
    <t>Pendapata Asli Desa (PAD)</t>
  </si>
  <si>
    <t>Biaya Operasional BPD</t>
  </si>
  <si>
    <t>Biaya Operasional RT/ RW</t>
  </si>
  <si>
    <t>Biaya Operasional  PKK</t>
  </si>
  <si>
    <t>Biaya Operasional  LPMD</t>
  </si>
  <si>
    <t>Biaya Operasional  Karang Taruna</t>
  </si>
  <si>
    <t>Biaya Operasional  Linmas</t>
  </si>
  <si>
    <t>PAD</t>
  </si>
  <si>
    <t>ADD &amp; Dana bagi hasil pajak &amp; retribusi daerah</t>
  </si>
  <si>
    <t>Persediaan Air bersih</t>
  </si>
  <si>
    <t>Melancarkan Transportasi</t>
  </si>
  <si>
    <t>Makadam Jalan Pertanian, Jalan Penghubung Desa Pandan - Dk. Tumbun - Desa Gemblengmulyo - Desa Sumberagung.</t>
  </si>
  <si>
    <t>JAKA P</t>
  </si>
  <si>
    <t xml:space="preserve">Memperkuat Bahu Jalan </t>
  </si>
  <si>
    <t>Gasebo Desa</t>
  </si>
  <si>
    <t>Gapura Desa</t>
  </si>
  <si>
    <t>Tesedianya Operasional KPMD</t>
  </si>
  <si>
    <t>Tersedianya Fasilitas Pendidikan</t>
  </si>
  <si>
    <t>Meningkatkan Kesehatan Anak dan Lansia</t>
  </si>
  <si>
    <t>Kegiatan KPAD</t>
  </si>
  <si>
    <t>Meningkatkan Kegiatan KPAD</t>
  </si>
  <si>
    <t>Meningkatkan Kualitas Admin SID</t>
  </si>
  <si>
    <t>Meningkatkan Kualitas Admin Siskeudes</t>
  </si>
  <si>
    <t>Kegiatan Pembinaan Kerukunan Umat Beragama</t>
  </si>
  <si>
    <t>Meningkatkan Kerukunan Umat Beragama</t>
  </si>
  <si>
    <t xml:space="preserve">   PAD</t>
  </si>
  <si>
    <t>Kegiatan Operasional Perkantoran</t>
  </si>
  <si>
    <t>Kegiatan Operasional BPD</t>
  </si>
  <si>
    <t>Kegiatan Operasional RT/ RW</t>
  </si>
  <si>
    <t>Kegiatan Operasional  PKK</t>
  </si>
  <si>
    <t>Kegiatan Operasional  LPMD</t>
  </si>
  <si>
    <t>Kegiatan Operasional  Karang Taruna</t>
  </si>
  <si>
    <t>Kegiatan Operasional  Linmas</t>
  </si>
  <si>
    <t>Meningkatkan Kesehatan warga</t>
  </si>
  <si>
    <t>RENCANA KERJA PEMERINTAH DESA (RKP-DESA)</t>
  </si>
  <si>
    <t>Operasional Madrasah Desa</t>
  </si>
  <si>
    <t>Operasional PAUD / TK</t>
  </si>
  <si>
    <t>Penyelenggaraan Posyandu</t>
  </si>
  <si>
    <t>Penyuluhan Bidang Kesehatan</t>
  </si>
  <si>
    <t>Penyelenggaraan Desa Siaga Kesehatan</t>
  </si>
  <si>
    <t>Penyelenggaraan Posbindu</t>
  </si>
  <si>
    <t>Penyelenggaraan PPKBD dan SUB PPKBD</t>
  </si>
  <si>
    <t>Pengelolaan Jaringan Informasi Desa</t>
  </si>
  <si>
    <t>Operasional KPMD</t>
  </si>
  <si>
    <t>Kegiatan Penyuluhan Pemberdayaan Perempuan</t>
  </si>
  <si>
    <t>Penyelenggaraan KPM</t>
  </si>
  <si>
    <t xml:space="preserve">Pelatihan Siskeudes </t>
  </si>
  <si>
    <t>Pelatihan SID</t>
  </si>
  <si>
    <t>Pelatihan Pajak</t>
  </si>
  <si>
    <t>Pelatihan Sipades</t>
  </si>
  <si>
    <t>Pelatihan Kaur dan Kasi</t>
  </si>
  <si>
    <t>Pelatihan PKPKD dan PPKD</t>
  </si>
  <si>
    <t>Pelatihan PPHP</t>
  </si>
  <si>
    <t>Pelatihan TPK</t>
  </si>
  <si>
    <t>Pelatihan Paralegal</t>
  </si>
  <si>
    <t>Pelatihan Linmas</t>
  </si>
  <si>
    <t>Kegiatan Musdes Penetapan APBDes</t>
  </si>
  <si>
    <t>Kegiatan Musdes Penetapan RKPDes</t>
  </si>
  <si>
    <t>Kegiatan Musdes Musrenbangdes</t>
  </si>
  <si>
    <t>Kegiatan Admin dan SPPD SID</t>
  </si>
  <si>
    <t>Kegiatan SPPD PKPKD dan PPKD</t>
  </si>
  <si>
    <t>RTLH</t>
  </si>
  <si>
    <t>Ketahanan Masyarakat</t>
  </si>
  <si>
    <t>Pembangunan Rehab Kantor Balaidesa</t>
  </si>
  <si>
    <t>Banprov</t>
  </si>
  <si>
    <t>Tersedianya Pelayanan Pemerintah Desa</t>
  </si>
  <si>
    <t>Menigkatkan Informasi Desa</t>
  </si>
  <si>
    <t>Meningkatkan Program KB</t>
  </si>
  <si>
    <t>Meningkatkan Kesehatan Stanting</t>
  </si>
  <si>
    <t>Memperlancar sarana Transportasi</t>
  </si>
  <si>
    <t>Memperlancar Transportasi Pertanian</t>
  </si>
  <si>
    <t>Tersedianya Fasilitas Kesehatan</t>
  </si>
  <si>
    <t>Melancarkan Air limbah Rumah tangga</t>
  </si>
  <si>
    <t>Terdedinya Fasilitas Pelayanan Desa</t>
  </si>
  <si>
    <t>Meningkatkan Keamanan Desa</t>
  </si>
  <si>
    <t>Perbatasan antar Desa</t>
  </si>
  <si>
    <t>Meningkatkan Kualitas Linmas</t>
  </si>
  <si>
    <t>Meningkatkan Kualitas Admin Sipades</t>
  </si>
  <si>
    <t>Meningkatkan Pengetahuan Pajak</t>
  </si>
  <si>
    <t>Meningkatkan Kualitas Pemdes</t>
  </si>
  <si>
    <t>Meningkatkan Kualitas Pengelola Keuangan Desa</t>
  </si>
  <si>
    <t>Meningkatkan Kualitas PPHP</t>
  </si>
  <si>
    <t>Meningkatkan Kualitas TPK</t>
  </si>
  <si>
    <t>Meningkatkan Kualitas Pelaksana Desa</t>
  </si>
  <si>
    <t>Terpenuhinya RKPDes Desa</t>
  </si>
  <si>
    <t>Terpenuhinya APBDes Desa</t>
  </si>
  <si>
    <t>Terpenuhinya Review RKPDes Desa</t>
  </si>
  <si>
    <t>Terpenuhinya Perubahan APBDes Desa</t>
  </si>
  <si>
    <t>Terpenuhinya Aspirasi Masyarakat Desa</t>
  </si>
  <si>
    <t>Tersedianya Fasilitas Pengelola Keuangan Desa</t>
  </si>
  <si>
    <t>Meningkatkan Kualitas Kader Perempuan</t>
  </si>
  <si>
    <t>Rt 03 Rw 01</t>
  </si>
  <si>
    <t>Rt 04 Rw 02</t>
  </si>
  <si>
    <t>Rt 01 Rw 01</t>
  </si>
  <si>
    <t>3 Paket</t>
  </si>
  <si>
    <t>Kegiatan Musdes APBDes Perubahan</t>
  </si>
  <si>
    <t>Penyelenggaraan Bina Keluarga Balita (BKB)/ parenting bagi orangtua anak usia 0-3 tahun</t>
  </si>
  <si>
    <t>Pengelolaan dan Pembinaan Rumah Desa Sehat (RDS)</t>
  </si>
  <si>
    <t xml:space="preserve">Jambanisasi untuk keluarga Miskin </t>
  </si>
  <si>
    <t>Pelatihan bagi Kader posyandu</t>
  </si>
  <si>
    <t>Pelatihan bagi Kader Bina Keluarga Balita (BKB)</t>
  </si>
  <si>
    <t xml:space="preserve">Sosialisasi Pentingnya akte Kelahiran dan BPJS </t>
  </si>
  <si>
    <t>Alat bantu bagi  Kader Posyandu untuk  deteksi Dini Stunting</t>
  </si>
  <si>
    <t>Meningkatnya pelayanan Bina Keluarga Balita kepada masyarakat</t>
  </si>
  <si>
    <t>Terlaksananya Kegiatan Rembug Stunting</t>
  </si>
  <si>
    <t>5 BH</t>
  </si>
  <si>
    <t>3 bkb</t>
  </si>
  <si>
    <t>1 rds</t>
  </si>
  <si>
    <t>Meningkatnya kapasitas Kader Posyandu</t>
  </si>
  <si>
    <t>3 pos</t>
  </si>
  <si>
    <t>Meningkatnya kapasitas Kader BKB</t>
  </si>
  <si>
    <t>Tersosialisasikannya pentingnya Akte dan BPJS bagi masyarakat</t>
  </si>
  <si>
    <t>50 org</t>
  </si>
  <si>
    <t>Rt 02 Rw 01</t>
  </si>
  <si>
    <t>Infografis Desa</t>
  </si>
  <si>
    <t>Keterbukaan Publik</t>
  </si>
  <si>
    <t>Penyuluhan HIV</t>
  </si>
  <si>
    <t>Penyuluhan Kesehatan</t>
  </si>
  <si>
    <t>Kegiatan Musdes Pertanggungjawaban APBDes</t>
  </si>
  <si>
    <t>Pelatihan Kader Bank Sampah</t>
  </si>
  <si>
    <t>Meningkatnya kapasitas Kader Bank Sampah</t>
  </si>
  <si>
    <t>Kegiatan Admin dan SPPD Siskeudes</t>
  </si>
  <si>
    <t>Meningkatkan Kualitas Admin Siak</t>
  </si>
  <si>
    <t>Kegiatan Admin dan SPPD MPM SLRT</t>
  </si>
  <si>
    <t>Kegiatan SPPD dan Admin Siak</t>
  </si>
  <si>
    <t>Meningkatkan Kualitas Admin MPM SLRT</t>
  </si>
  <si>
    <t>Perpustakaan Desa</t>
  </si>
  <si>
    <t>Fasilitas Membaca</t>
  </si>
  <si>
    <t>Kesehatan Ibu hamil</t>
  </si>
  <si>
    <t>BUDI SUNGKOWO</t>
  </si>
  <si>
    <t>Drainase Rt 02 ( Maskuri - Ngasripah )</t>
  </si>
  <si>
    <t>Pemb. Makadam Jalan Pertanian ( Selepan Padi - Makam)</t>
  </si>
  <si>
    <t>TAHUN : 2021</t>
  </si>
  <si>
    <t>10 unit</t>
  </si>
  <si>
    <t>Memperlancar Jalan Transportasi Desa</t>
  </si>
  <si>
    <t>Meningkatkan Layaknya rumah warga</t>
  </si>
  <si>
    <t>Jan - Des 2021</t>
  </si>
  <si>
    <t>Destinasi Wisata</t>
  </si>
  <si>
    <t>Wisata Desa</t>
  </si>
  <si>
    <t>V</t>
  </si>
  <si>
    <t>Penanggulangan Bencana, Darurat dan Mendesak Desa</t>
  </si>
  <si>
    <t>Penanggulangan Bencana</t>
  </si>
  <si>
    <t xml:space="preserve">BLT </t>
  </si>
  <si>
    <t>Mengatasi Bencana</t>
  </si>
  <si>
    <t>Meningkatkan kesejahteraan warga</t>
  </si>
  <si>
    <t>Jumlah Per Bidang 5</t>
  </si>
  <si>
    <t>Taman Desa berbasis Digital</t>
  </si>
  <si>
    <t>APBD I</t>
  </si>
  <si>
    <t>Rehab Bandungan Dukuh Tumbun</t>
  </si>
  <si>
    <t>Informasi Desa</t>
  </si>
  <si>
    <t>Pembangunan Tebing Rt 01</t>
  </si>
  <si>
    <t>Pemb. Drainase Rt 04 ( Karang Anyar )</t>
  </si>
  <si>
    <t>Pemb. Drainase Rt 04 ( Karang Wetan )</t>
  </si>
  <si>
    <t>Pemb. Gorong2 Plat Beton Jalan Pertanian</t>
  </si>
  <si>
    <t>Pemb. Rabat Beton Jalan Utama Desa</t>
  </si>
  <si>
    <t>Rehab PKD Desa</t>
  </si>
  <si>
    <t>Pembangunan Kantor Desa</t>
  </si>
  <si>
    <t>Pertanian</t>
  </si>
  <si>
    <t>Pelayanan Kesehatan</t>
  </si>
  <si>
    <t>Pelayanan Warga</t>
  </si>
  <si>
    <t>Gemblengmulyo, 07 Oktober 2020</t>
  </si>
  <si>
    <t>Pengadaan Pinger Print</t>
  </si>
  <si>
    <t>Meningkatkan Kinerja Pemdes</t>
  </si>
  <si>
    <t>Pavingisasi Samping Ahmad</t>
  </si>
  <si>
    <t>Pemb. Rabat Beton dan Pavingisasi Jalan Poros Desa</t>
  </si>
  <si>
    <t>Pemb. Rabat Beton ( Huri ke timur )</t>
  </si>
  <si>
    <t>PMT Bumil Miskin dan Bayi Gisi buruk</t>
  </si>
  <si>
    <t>Revitalisasi Bumdes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</si>
</sst>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Helvetica Neue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Calibri"/>
      <family val="2"/>
      <scheme val="minor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i/>
      <sz val="12"/>
      <color theme="1"/>
      <name val="Bookman Old Style"/>
      <family val="1"/>
    </font>
    <font>
      <sz val="12"/>
      <name val="Bookman Old Style"/>
      <family val="1"/>
    </font>
    <font>
      <b/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9"/>
      <name val="Bookman Old Style"/>
      <family val="1"/>
    </font>
    <font>
      <sz val="10"/>
      <name val="Bookman Old Style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name val="Bookman Old Style"/>
      <family val="1"/>
    </font>
    <font>
      <sz val="9"/>
      <name val="Cambria"/>
      <family val="1"/>
      <scheme val="major"/>
    </font>
    <font>
      <b/>
      <sz val="9"/>
      <name val="Bookman Old Style"/>
      <family val="1"/>
    </font>
    <font>
      <b/>
      <sz val="9"/>
      <color theme="1"/>
      <name val="Calibri"/>
      <family val="2"/>
      <scheme val="minor"/>
    </font>
    <font>
      <sz val="10"/>
      <color theme="1"/>
      <name val="Bookman Old Style"/>
      <family val="1"/>
    </font>
    <font>
      <sz val="9"/>
      <color theme="1"/>
      <name val="Bookman Old Style"/>
      <family val="1"/>
    </font>
    <font>
      <sz val="12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i/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name val="Cambria"/>
      <family val="1"/>
      <scheme val="major"/>
    </font>
    <font>
      <b/>
      <sz val="14"/>
      <color theme="1"/>
      <name val="Bookman Old Style"/>
      <family val="1"/>
    </font>
    <font>
      <b/>
      <sz val="14"/>
      <name val="Cambria"/>
      <family val="1"/>
      <scheme val="major"/>
    </font>
    <font>
      <b/>
      <sz val="14"/>
      <name val="Bookman Old Style"/>
      <family val="1"/>
    </font>
    <font>
      <sz val="12"/>
      <color theme="1"/>
      <name val="Cambria"/>
      <family val="1"/>
      <scheme val="major"/>
    </font>
    <font>
      <b/>
      <sz val="10"/>
      <name val="Cambria"/>
      <family val="1"/>
    </font>
    <font>
      <sz val="10"/>
      <color theme="1"/>
      <name val="Cambria"/>
      <family val="1"/>
    </font>
    <font>
      <sz val="10"/>
      <name val="Cambria"/>
      <family val="1"/>
    </font>
    <font>
      <sz val="12"/>
      <color theme="1"/>
      <name val="Cambria"/>
      <family val="1"/>
    </font>
    <font>
      <sz val="10"/>
      <color rgb="FF000000"/>
      <name val="Cambria"/>
      <family val="1"/>
      <scheme val="major"/>
    </font>
    <font>
      <b/>
      <sz val="16"/>
      <color theme="1"/>
      <name val="Bookman Old Style"/>
      <family val="1"/>
    </font>
    <font>
      <sz val="10"/>
      <name val="Calibri"/>
      <family val="2"/>
      <scheme val="minor"/>
    </font>
    <font>
      <sz val="12"/>
      <name val="Cambria"/>
      <family val="1"/>
    </font>
    <font>
      <b/>
      <sz val="12"/>
      <color theme="1"/>
      <name val="Cambria"/>
      <family val="1"/>
      <scheme val="major"/>
    </font>
    <font>
      <sz val="10"/>
      <color rgb="FF00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41" fontId="1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>
      <alignment vertical="center"/>
    </xf>
    <xf numFmtId="0" fontId="10" fillId="0" borderId="0" applyNumberFormat="0" applyFill="0" applyBorder="0" applyProtection="0">
      <alignment vertical="top"/>
    </xf>
    <xf numFmtId="0" fontId="8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19">
    <xf numFmtId="0" fontId="0" fillId="0" borderId="0" xfId="0"/>
    <xf numFmtId="0" fontId="4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5" fillId="0" borderId="0" xfId="0" applyFont="1"/>
    <xf numFmtId="0" fontId="15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0" xfId="0" applyFont="1" applyAlignment="1">
      <alignment horizontal="center"/>
    </xf>
    <xf numFmtId="0" fontId="18" fillId="0" borderId="0" xfId="6" applyFont="1" applyAlignment="1">
      <alignment horizontal="center" vertical="center"/>
    </xf>
    <xf numFmtId="0" fontId="18" fillId="0" borderId="0" xfId="6" applyFont="1" applyAlignment="1"/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/>
    <xf numFmtId="0" fontId="15" fillId="0" borderId="23" xfId="0" applyFont="1" applyBorder="1" applyAlignment="1"/>
    <xf numFmtId="0" fontId="15" fillId="0" borderId="26" xfId="0" applyFont="1" applyBorder="1" applyAlignment="1">
      <alignment horizontal="center"/>
    </xf>
    <xf numFmtId="0" fontId="15" fillId="0" borderId="26" xfId="0" applyFont="1" applyBorder="1" applyAlignment="1"/>
    <xf numFmtId="0" fontId="15" fillId="0" borderId="27" xfId="0" applyFont="1" applyBorder="1" applyAlignment="1"/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0" fontId="18" fillId="0" borderId="0" xfId="6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9" fillId="0" borderId="0" xfId="0" applyFont="1"/>
    <xf numFmtId="0" fontId="20" fillId="0" borderId="1" xfId="0" applyFont="1" applyBorder="1" applyAlignment="1">
      <alignment vertical="center" wrapText="1"/>
    </xf>
    <xf numFmtId="0" fontId="0" fillId="0" borderId="0" xfId="0" applyFont="1"/>
    <xf numFmtId="0" fontId="19" fillId="0" borderId="0" xfId="0" applyFont="1" applyAlignment="1">
      <alignment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28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41" fontId="16" fillId="0" borderId="1" xfId="1" applyFont="1" applyBorder="1" applyAlignment="1">
      <alignment vertical="center"/>
    </xf>
    <xf numFmtId="0" fontId="16" fillId="0" borderId="29" xfId="0" applyFont="1" applyBorder="1"/>
    <xf numFmtId="0" fontId="16" fillId="0" borderId="30" xfId="0" applyFont="1" applyBorder="1" applyAlignment="1"/>
    <xf numFmtId="0" fontId="17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1" fontId="16" fillId="0" borderId="1" xfId="0" applyNumberFormat="1" applyFont="1" applyBorder="1" applyAlignment="1">
      <alignment vertical="center" wrapText="1"/>
    </xf>
    <xf numFmtId="41" fontId="15" fillId="0" borderId="1" xfId="0" applyNumberFormat="1" applyFont="1" applyBorder="1" applyAlignment="1">
      <alignment vertical="center"/>
    </xf>
    <xf numFmtId="41" fontId="16" fillId="0" borderId="30" xfId="0" applyNumberFormat="1" applyFont="1" applyBorder="1" applyAlignment="1">
      <alignment vertical="center"/>
    </xf>
    <xf numFmtId="41" fontId="15" fillId="0" borderId="0" xfId="0" applyNumberFormat="1" applyFont="1" applyBorder="1" applyAlignment="1">
      <alignment horizontal="left"/>
    </xf>
    <xf numFmtId="0" fontId="15" fillId="0" borderId="22" xfId="0" applyFont="1" applyBorder="1" applyAlignment="1">
      <alignment horizontal="center"/>
    </xf>
    <xf numFmtId="0" fontId="15" fillId="0" borderId="22" xfId="0" applyFont="1" applyBorder="1" applyAlignment="1">
      <alignment horizontal="center" vertical="top"/>
    </xf>
    <xf numFmtId="0" fontId="15" fillId="0" borderId="25" xfId="0" applyFont="1" applyBorder="1" applyAlignment="1">
      <alignment horizontal="center"/>
    </xf>
    <xf numFmtId="0" fontId="22" fillId="0" borderId="1" xfId="6" applyFont="1" applyBorder="1" applyAlignment="1">
      <alignment wrapText="1"/>
    </xf>
    <xf numFmtId="0" fontId="24" fillId="0" borderId="0" xfId="0" applyFont="1"/>
    <xf numFmtId="0" fontId="25" fillId="0" borderId="0" xfId="0" applyFont="1"/>
    <xf numFmtId="0" fontId="22" fillId="0" borderId="1" xfId="6" applyFont="1" applyBorder="1" applyAlignment="1">
      <alignment horizontal="center" vertical="center" wrapText="1"/>
    </xf>
    <xf numFmtId="0" fontId="26" fillId="0" borderId="1" xfId="6" applyFont="1" applyBorder="1" applyAlignment="1">
      <alignment horizontal="center" vertical="center"/>
    </xf>
    <xf numFmtId="0" fontId="22" fillId="0" borderId="1" xfId="6" applyFont="1" applyBorder="1" applyAlignment="1">
      <alignment horizontal="center" vertical="center"/>
    </xf>
    <xf numFmtId="0" fontId="22" fillId="0" borderId="1" xfId="6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2" fillId="0" borderId="1" xfId="6" applyFont="1" applyBorder="1"/>
    <xf numFmtId="0" fontId="22" fillId="0" borderId="1" xfId="6" applyFont="1" applyBorder="1" applyAlignment="1">
      <alignment vertical="center"/>
    </xf>
    <xf numFmtId="0" fontId="28" fillId="0" borderId="1" xfId="6" applyFont="1" applyBorder="1" applyAlignment="1">
      <alignment horizontal="left" vertical="center"/>
    </xf>
    <xf numFmtId="0" fontId="28" fillId="0" borderId="1" xfId="6" applyFont="1" applyBorder="1" applyAlignment="1">
      <alignment horizontal="right" vertical="center"/>
    </xf>
    <xf numFmtId="41" fontId="28" fillId="0" borderId="1" xfId="3" applyFont="1" applyBorder="1" applyAlignment="1">
      <alignment vertical="center"/>
    </xf>
    <xf numFmtId="0" fontId="28" fillId="0" borderId="1" xfId="6" applyFont="1" applyBorder="1"/>
    <xf numFmtId="0" fontId="29" fillId="0" borderId="0" xfId="0" applyFont="1"/>
    <xf numFmtId="0" fontId="22" fillId="0" borderId="1" xfId="6" applyFont="1" applyBorder="1" applyAlignment="1">
      <alignment horizontal="left" vertical="center"/>
    </xf>
    <xf numFmtId="0" fontId="23" fillId="0" borderId="0" xfId="6" applyFont="1" applyAlignment="1">
      <alignment horizontal="left"/>
    </xf>
    <xf numFmtId="0" fontId="30" fillId="0" borderId="0" xfId="0" applyFont="1" applyAlignment="1"/>
    <xf numFmtId="0" fontId="30" fillId="0" borderId="0" xfId="0" applyFont="1"/>
    <xf numFmtId="0" fontId="23" fillId="0" borderId="0" xfId="6" applyFont="1"/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2" fillId="0" borderId="0" xfId="6" applyFont="1" applyAlignment="1"/>
    <xf numFmtId="0" fontId="22" fillId="0" borderId="0" xfId="6" applyFont="1" applyAlignment="1">
      <alignment horizontal="center"/>
    </xf>
    <xf numFmtId="0" fontId="22" fillId="0" borderId="0" xfId="6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justify" vertical="center" wrapText="1"/>
    </xf>
    <xf numFmtId="0" fontId="34" fillId="0" borderId="0" xfId="0" applyFont="1"/>
    <xf numFmtId="0" fontId="33" fillId="0" borderId="1" xfId="6" applyFont="1" applyBorder="1" applyAlignment="1">
      <alignment horizontal="center" vertical="center" wrapText="1"/>
    </xf>
    <xf numFmtId="0" fontId="35" fillId="0" borderId="1" xfId="6" applyFont="1" applyBorder="1" applyAlignment="1">
      <alignment horizontal="center" vertical="center"/>
    </xf>
    <xf numFmtId="0" fontId="33" fillId="0" borderId="1" xfId="6" applyFont="1" applyBorder="1" applyAlignment="1">
      <alignment horizontal="center" vertical="center"/>
    </xf>
    <xf numFmtId="0" fontId="33" fillId="0" borderId="1" xfId="6" applyFont="1" applyBorder="1" applyAlignment="1">
      <alignment horizontal="left" vertical="center" wrapText="1"/>
    </xf>
    <xf numFmtId="0" fontId="33" fillId="0" borderId="1" xfId="6" applyFont="1" applyBorder="1" applyAlignment="1">
      <alignment vertical="center" wrapText="1"/>
    </xf>
    <xf numFmtId="41" fontId="33" fillId="0" borderId="1" xfId="3" applyFont="1" applyBorder="1" applyAlignment="1">
      <alignment vertical="center"/>
    </xf>
    <xf numFmtId="0" fontId="33" fillId="0" borderId="1" xfId="6" applyFont="1" applyBorder="1" applyAlignment="1">
      <alignment vertical="center"/>
    </xf>
    <xf numFmtId="0" fontId="36" fillId="0" borderId="1" xfId="6" applyFont="1" applyBorder="1" applyAlignment="1">
      <alignment horizontal="left" vertical="center"/>
    </xf>
    <xf numFmtId="0" fontId="36" fillId="0" borderId="1" xfId="6" applyFont="1" applyBorder="1" applyAlignment="1">
      <alignment horizontal="right" vertical="center"/>
    </xf>
    <xf numFmtId="41" fontId="36" fillId="0" borderId="1" xfId="3" applyFont="1" applyBorder="1" applyAlignment="1">
      <alignment vertical="center"/>
    </xf>
    <xf numFmtId="0" fontId="33" fillId="0" borderId="1" xfId="6" applyFont="1" applyBorder="1" applyAlignment="1">
      <alignment horizontal="left" vertical="center"/>
    </xf>
    <xf numFmtId="41" fontId="36" fillId="0" borderId="1" xfId="3" applyFont="1" applyBorder="1" applyAlignment="1">
      <alignment horizontal="center" vertical="center"/>
    </xf>
    <xf numFmtId="41" fontId="36" fillId="0" borderId="1" xfId="6" applyNumberFormat="1" applyFont="1" applyBorder="1" applyAlignment="1">
      <alignment vertical="center"/>
    </xf>
    <xf numFmtId="0" fontId="38" fillId="0" borderId="0" xfId="0" applyFont="1"/>
    <xf numFmtId="0" fontId="21" fillId="0" borderId="0" xfId="6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21" fillId="0" borderId="0" xfId="6" applyFont="1" applyAlignment="1"/>
    <xf numFmtId="0" fontId="21" fillId="0" borderId="0" xfId="6" applyFont="1" applyAlignment="1">
      <alignment horizontal="center"/>
    </xf>
    <xf numFmtId="0" fontId="39" fillId="0" borderId="0" xfId="6" applyFont="1"/>
    <xf numFmtId="0" fontId="34" fillId="0" borderId="0" xfId="0" applyFont="1" applyAlignment="1">
      <alignment vertical="center"/>
    </xf>
    <xf numFmtId="0" fontId="36" fillId="0" borderId="1" xfId="6" applyFont="1" applyBorder="1" applyAlignment="1">
      <alignment vertical="center"/>
    </xf>
    <xf numFmtId="0" fontId="37" fillId="0" borderId="0" xfId="0" applyFont="1" applyAlignment="1">
      <alignment vertical="center"/>
    </xf>
    <xf numFmtId="0" fontId="36" fillId="0" borderId="1" xfId="6" applyFont="1" applyBorder="1" applyAlignment="1">
      <alignment horizontal="left" vertical="center" wrapText="1"/>
    </xf>
    <xf numFmtId="41" fontId="33" fillId="0" borderId="1" xfId="6" applyNumberFormat="1" applyFont="1" applyBorder="1" applyAlignment="1">
      <alignment vertical="center"/>
    </xf>
    <xf numFmtId="0" fontId="36" fillId="0" borderId="0" xfId="6" applyFont="1" applyBorder="1" applyAlignment="1">
      <alignment horizontal="left" vertical="center"/>
    </xf>
    <xf numFmtId="0" fontId="36" fillId="0" borderId="0" xfId="6" applyFont="1" applyBorder="1" applyAlignment="1">
      <alignment horizontal="right" vertical="center"/>
    </xf>
    <xf numFmtId="41" fontId="36" fillId="0" borderId="0" xfId="6" applyNumberFormat="1" applyFont="1" applyBorder="1" applyAlignment="1">
      <alignment vertical="center"/>
    </xf>
    <xf numFmtId="0" fontId="36" fillId="0" borderId="0" xfId="6" applyFont="1" applyBorder="1" applyAlignment="1">
      <alignment vertical="center"/>
    </xf>
    <xf numFmtId="41" fontId="0" fillId="0" borderId="0" xfId="0" applyNumberFormat="1"/>
    <xf numFmtId="0" fontId="33" fillId="0" borderId="1" xfId="6" applyFont="1" applyBorder="1" applyAlignment="1">
      <alignment horizontal="center" vertical="center" wrapText="1"/>
    </xf>
    <xf numFmtId="0" fontId="33" fillId="0" borderId="1" xfId="6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3" fillId="0" borderId="1" xfId="6" applyFont="1" applyBorder="1" applyAlignment="1">
      <alignment horizontal="center" vertical="center" wrapText="1"/>
    </xf>
    <xf numFmtId="0" fontId="22" fillId="0" borderId="1" xfId="6" applyFont="1" applyBorder="1" applyAlignment="1">
      <alignment horizontal="center" vertical="center" wrapText="1"/>
    </xf>
    <xf numFmtId="41" fontId="20" fillId="0" borderId="1" xfId="3" applyFont="1" applyBorder="1" applyAlignment="1">
      <alignment vertical="center"/>
    </xf>
    <xf numFmtId="41" fontId="43" fillId="0" borderId="1" xfId="0" applyNumberFormat="1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36" fillId="0" borderId="1" xfId="6" applyFont="1" applyBorder="1" applyAlignment="1">
      <alignment horizontal="center" vertical="center"/>
    </xf>
    <xf numFmtId="0" fontId="28" fillId="0" borderId="1" xfId="6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3" fillId="0" borderId="1" xfId="6" applyFont="1" applyBorder="1" applyAlignment="1">
      <alignment horizontal="center" vertical="center" wrapText="1"/>
    </xf>
    <xf numFmtId="0" fontId="33" fillId="0" borderId="1" xfId="6" applyFont="1" applyBorder="1" applyAlignment="1">
      <alignment horizontal="center" vertical="center" wrapText="1"/>
    </xf>
    <xf numFmtId="0" fontId="33" fillId="0" borderId="1" xfId="6" applyFont="1" applyBorder="1" applyAlignment="1">
      <alignment horizontal="center" vertical="center" wrapText="1"/>
    </xf>
    <xf numFmtId="0" fontId="22" fillId="0" borderId="1" xfId="6" applyFont="1" applyBorder="1" applyAlignment="1">
      <alignment horizontal="center" vertical="center" wrapText="1"/>
    </xf>
    <xf numFmtId="0" fontId="33" fillId="0" borderId="1" xfId="6" applyFont="1" applyBorder="1" applyAlignment="1">
      <alignment horizontal="center" vertical="center" wrapText="1"/>
    </xf>
    <xf numFmtId="41" fontId="44" fillId="0" borderId="1" xfId="3" applyFont="1" applyBorder="1" applyAlignment="1">
      <alignment horizontal="center" vertical="center"/>
    </xf>
    <xf numFmtId="41" fontId="44" fillId="0" borderId="1" xfId="6" applyNumberFormat="1" applyFont="1" applyBorder="1" applyAlignment="1">
      <alignment vertical="center"/>
    </xf>
    <xf numFmtId="0" fontId="46" fillId="0" borderId="1" xfId="6" applyFont="1" applyBorder="1" applyAlignment="1">
      <alignment horizontal="left" vertical="center" wrapText="1"/>
    </xf>
    <xf numFmtId="0" fontId="46" fillId="0" borderId="1" xfId="6" applyFont="1" applyBorder="1" applyAlignment="1">
      <alignment horizontal="center" vertical="center" wrapText="1"/>
    </xf>
    <xf numFmtId="0" fontId="33" fillId="0" borderId="1" xfId="6" applyFont="1" applyBorder="1" applyAlignment="1">
      <alignment horizontal="center" vertical="center" wrapText="1"/>
    </xf>
    <xf numFmtId="0" fontId="22" fillId="0" borderId="1" xfId="6" applyFont="1" applyBorder="1" applyAlignment="1">
      <alignment horizontal="center" vertical="center" wrapText="1"/>
    </xf>
    <xf numFmtId="41" fontId="34" fillId="0" borderId="1" xfId="0" applyNumberFormat="1" applyFont="1" applyBorder="1" applyAlignment="1">
      <alignment horizontal="center" vertical="center"/>
    </xf>
    <xf numFmtId="41" fontId="45" fillId="0" borderId="1" xfId="0" applyNumberFormat="1" applyFont="1" applyBorder="1" applyAlignment="1">
      <alignment horizontal="center" vertical="center"/>
    </xf>
    <xf numFmtId="41" fontId="34" fillId="0" borderId="1" xfId="0" applyNumberFormat="1" applyFont="1" applyBorder="1" applyAlignment="1">
      <alignment vertical="center"/>
    </xf>
    <xf numFmtId="41" fontId="46" fillId="0" borderId="1" xfId="3" applyFont="1" applyBorder="1" applyAlignment="1">
      <alignment vertical="center"/>
    </xf>
    <xf numFmtId="0" fontId="47" fillId="0" borderId="1" xfId="0" applyFont="1" applyBorder="1" applyAlignment="1">
      <alignment vertical="center"/>
    </xf>
    <xf numFmtId="0" fontId="46" fillId="0" borderId="1" xfId="6" applyFont="1" applyBorder="1" applyAlignment="1">
      <alignment vertical="center" wrapText="1"/>
    </xf>
    <xf numFmtId="0" fontId="33" fillId="0" borderId="1" xfId="6" applyFont="1" applyBorder="1" applyAlignment="1">
      <alignment horizontal="center" vertical="center" wrapText="1"/>
    </xf>
    <xf numFmtId="0" fontId="22" fillId="0" borderId="1" xfId="6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3" fillId="0" borderId="1" xfId="6" applyFont="1" applyBorder="1" applyAlignment="1">
      <alignment horizontal="center" vertical="center" wrapText="1"/>
    </xf>
    <xf numFmtId="0" fontId="42" fillId="0" borderId="0" xfId="6" applyFont="1" applyAlignment="1"/>
    <xf numFmtId="0" fontId="33" fillId="0" borderId="1" xfId="6" applyFont="1" applyBorder="1" applyAlignment="1">
      <alignment horizontal="center" vertical="center" wrapText="1"/>
    </xf>
    <xf numFmtId="41" fontId="18" fillId="0" borderId="1" xfId="3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43" fontId="15" fillId="0" borderId="1" xfId="19" applyFont="1" applyBorder="1" applyAlignment="1">
      <alignment vertical="center"/>
    </xf>
    <xf numFmtId="0" fontId="18" fillId="0" borderId="1" xfId="6" applyFont="1" applyBorder="1" applyAlignment="1">
      <alignment vertical="center" wrapText="1"/>
    </xf>
    <xf numFmtId="0" fontId="15" fillId="0" borderId="28" xfId="0" applyFont="1" applyBorder="1" applyAlignment="1">
      <alignment horizontal="center"/>
    </xf>
    <xf numFmtId="41" fontId="16" fillId="0" borderId="1" xfId="0" applyNumberFormat="1" applyFont="1" applyBorder="1" applyAlignment="1">
      <alignment vertical="center"/>
    </xf>
    <xf numFmtId="41" fontId="15" fillId="0" borderId="23" xfId="0" applyNumberFormat="1" applyFont="1" applyBorder="1" applyAlignment="1"/>
    <xf numFmtId="0" fontId="15" fillId="0" borderId="24" xfId="0" applyFont="1" applyBorder="1" applyAlignment="1">
      <alignment horizontal="center"/>
    </xf>
    <xf numFmtId="41" fontId="20" fillId="0" borderId="1" xfId="0" applyNumberFormat="1" applyFont="1" applyBorder="1" applyAlignment="1">
      <alignment vertical="center" wrapText="1"/>
    </xf>
    <xf numFmtId="41" fontId="43" fillId="0" borderId="1" xfId="0" applyNumberFormat="1" applyFont="1" applyBorder="1" applyAlignment="1">
      <alignment horizontal="center" vertical="center"/>
    </xf>
    <xf numFmtId="41" fontId="43" fillId="0" borderId="35" xfId="0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/>
    <xf numFmtId="41" fontId="16" fillId="0" borderId="0" xfId="0" applyNumberFormat="1" applyFont="1" applyBorder="1" applyAlignment="1">
      <alignment vertical="center"/>
    </xf>
    <xf numFmtId="41" fontId="33" fillId="0" borderId="1" xfId="0" applyNumberFormat="1" applyFont="1" applyBorder="1" applyAlignment="1">
      <alignment vertical="center" wrapText="1"/>
    </xf>
    <xf numFmtId="41" fontId="33" fillId="0" borderId="35" xfId="0" applyNumberFormat="1" applyFont="1" applyBorder="1" applyAlignment="1">
      <alignment vertical="center" wrapText="1"/>
    </xf>
    <xf numFmtId="41" fontId="34" fillId="0" borderId="35" xfId="0" applyNumberFormat="1" applyFont="1" applyBorder="1" applyAlignment="1">
      <alignment vertical="center"/>
    </xf>
    <xf numFmtId="0" fontId="50" fillId="0" borderId="1" xfId="0" applyFont="1" applyBorder="1" applyAlignment="1">
      <alignment horizontal="center" vertical="center" wrapText="1"/>
    </xf>
    <xf numFmtId="0" fontId="33" fillId="0" borderId="1" xfId="6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/>
    </xf>
    <xf numFmtId="0" fontId="48" fillId="0" borderId="1" xfId="0" applyFont="1" applyBorder="1" applyAlignment="1">
      <alignment horizontal="justify" vertical="center"/>
    </xf>
    <xf numFmtId="0" fontId="33" fillId="0" borderId="1" xfId="6" applyFont="1" applyBorder="1" applyAlignment="1">
      <alignment horizontal="center" vertical="center" wrapText="1"/>
    </xf>
    <xf numFmtId="0" fontId="33" fillId="0" borderId="35" xfId="6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33" fillId="0" borderId="1" xfId="6" applyFont="1" applyBorder="1" applyAlignment="1">
      <alignment horizontal="center" vertical="center" wrapText="1"/>
    </xf>
    <xf numFmtId="0" fontId="33" fillId="0" borderId="1" xfId="6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1" fontId="33" fillId="0" borderId="1" xfId="0" applyNumberFormat="1" applyFont="1" applyFill="1" applyBorder="1" applyAlignment="1">
      <alignment vertical="center"/>
    </xf>
    <xf numFmtId="43" fontId="33" fillId="2" borderId="1" xfId="10" applyFont="1" applyFill="1" applyBorder="1" applyAlignment="1">
      <alignment vertical="center" wrapText="1"/>
    </xf>
    <xf numFmtId="43" fontId="33" fillId="2" borderId="2" xfId="10" applyFont="1" applyFill="1" applyBorder="1" applyAlignment="1">
      <alignment vertical="center" wrapText="1"/>
    </xf>
    <xf numFmtId="41" fontId="47" fillId="0" borderId="1" xfId="0" applyNumberFormat="1" applyFont="1" applyBorder="1" applyAlignment="1">
      <alignment vertical="center"/>
    </xf>
    <xf numFmtId="164" fontId="33" fillId="0" borderId="1" xfId="10" applyNumberFormat="1" applyFont="1" applyFill="1" applyBorder="1" applyAlignment="1">
      <alignment horizontal="right" vertical="center" wrapText="1"/>
    </xf>
    <xf numFmtId="0" fontId="33" fillId="0" borderId="0" xfId="6" applyFont="1" applyAlignment="1">
      <alignment vertical="center"/>
    </xf>
    <xf numFmtId="0" fontId="33" fillId="0" borderId="0" xfId="6" applyFont="1" applyAlignment="1">
      <alignment horizontal="left" vertical="center"/>
    </xf>
    <xf numFmtId="41" fontId="15" fillId="0" borderId="23" xfId="0" applyNumberFormat="1" applyFont="1" applyBorder="1" applyAlignment="1">
      <alignment horizontal="left" vertical="center"/>
    </xf>
    <xf numFmtId="41" fontId="18" fillId="0" borderId="23" xfId="0" applyNumberFormat="1" applyFont="1" applyFill="1" applyBorder="1" applyAlignment="1">
      <alignment vertical="center"/>
    </xf>
    <xf numFmtId="0" fontId="15" fillId="0" borderId="23" xfId="0" applyFont="1" applyBorder="1"/>
    <xf numFmtId="43" fontId="20" fillId="2" borderId="2" xfId="10" applyFont="1" applyFill="1" applyBorder="1" applyAlignment="1">
      <alignment vertical="center" wrapText="1"/>
    </xf>
    <xf numFmtId="41" fontId="20" fillId="0" borderId="2" xfId="0" applyNumberFormat="1" applyFont="1" applyFill="1" applyBorder="1" applyAlignment="1">
      <alignment vertical="center"/>
    </xf>
    <xf numFmtId="164" fontId="20" fillId="0" borderId="1" xfId="10" applyNumberFormat="1" applyFont="1" applyFill="1" applyBorder="1" applyAlignment="1">
      <alignment horizontal="right" vertical="center" wrapText="1"/>
    </xf>
    <xf numFmtId="41" fontId="20" fillId="0" borderId="1" xfId="3" applyNumberFormat="1" applyFont="1" applyBorder="1" applyAlignment="1">
      <alignment vertical="center"/>
    </xf>
    <xf numFmtId="0" fontId="20" fillId="0" borderId="1" xfId="6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41" fontId="21" fillId="0" borderId="0" xfId="6" applyNumberFormat="1" applyFont="1" applyAlignment="1">
      <alignment vertical="center"/>
    </xf>
    <xf numFmtId="0" fontId="21" fillId="0" borderId="0" xfId="6" applyFont="1" applyAlignment="1">
      <alignment vertical="center"/>
    </xf>
    <xf numFmtId="0" fontId="33" fillId="0" borderId="1" xfId="6" applyFont="1" applyBorder="1" applyAlignment="1">
      <alignment horizontal="center" vertical="center" wrapText="1"/>
    </xf>
    <xf numFmtId="0" fontId="33" fillId="0" borderId="1" xfId="6" applyFont="1" applyBorder="1" applyAlignment="1">
      <alignment horizontal="center" vertical="center" wrapText="1"/>
    </xf>
    <xf numFmtId="41" fontId="33" fillId="0" borderId="2" xfId="0" applyNumberFormat="1" applyFont="1" applyFill="1" applyBorder="1" applyAlignment="1">
      <alignment vertical="center"/>
    </xf>
    <xf numFmtId="41" fontId="45" fillId="0" borderId="1" xfId="0" applyNumberFormat="1" applyFont="1" applyBorder="1" applyAlignment="1">
      <alignment vertical="center"/>
    </xf>
    <xf numFmtId="0" fontId="33" fillId="0" borderId="1" xfId="6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20" fillId="0" borderId="1" xfId="6" applyFont="1" applyBorder="1" applyAlignment="1">
      <alignment vertical="center" wrapText="1"/>
    </xf>
    <xf numFmtId="41" fontId="20" fillId="0" borderId="35" xfId="0" applyNumberFormat="1" applyFont="1" applyBorder="1" applyAlignment="1">
      <alignment vertical="center" wrapText="1"/>
    </xf>
    <xf numFmtId="41" fontId="33" fillId="0" borderId="1" xfId="0" applyNumberFormat="1" applyFont="1" applyBorder="1" applyAlignment="1">
      <alignment vertical="center"/>
    </xf>
    <xf numFmtId="41" fontId="33" fillId="0" borderId="0" xfId="0" applyNumberFormat="1" applyFont="1" applyAlignment="1">
      <alignment vertical="center"/>
    </xf>
    <xf numFmtId="0" fontId="33" fillId="0" borderId="1" xfId="6" applyFont="1" applyBorder="1" applyAlignment="1">
      <alignment horizontal="center" vertical="center" wrapText="1"/>
    </xf>
    <xf numFmtId="41" fontId="20" fillId="0" borderId="1" xfId="3" applyNumberFormat="1" applyFont="1" applyBorder="1" applyAlignment="1">
      <alignment horizontal="center" vertical="center"/>
    </xf>
    <xf numFmtId="0" fontId="33" fillId="0" borderId="1" xfId="6" applyFont="1" applyBorder="1" applyAlignment="1">
      <alignment horizontal="center" vertical="center" wrapText="1"/>
    </xf>
    <xf numFmtId="0" fontId="51" fillId="0" borderId="1" xfId="6" applyFont="1" applyBorder="1" applyAlignment="1">
      <alignment horizontal="left" vertical="center"/>
    </xf>
    <xf numFmtId="0" fontId="51" fillId="0" borderId="1" xfId="6" applyFont="1" applyBorder="1" applyAlignment="1">
      <alignment horizontal="left" vertical="center" wrapText="1"/>
    </xf>
    <xf numFmtId="41" fontId="51" fillId="0" borderId="1" xfId="3" applyFont="1" applyBorder="1" applyAlignment="1">
      <alignment horizontal="left" vertical="center"/>
    </xf>
    <xf numFmtId="0" fontId="47" fillId="2" borderId="1" xfId="0" applyFont="1" applyFill="1" applyBorder="1"/>
    <xf numFmtId="165" fontId="51" fillId="0" borderId="1" xfId="1" applyNumberFormat="1" applyFont="1" applyBorder="1" applyAlignment="1">
      <alignment horizontal="right" vertical="center"/>
    </xf>
    <xf numFmtId="41" fontId="51" fillId="0" borderId="1" xfId="3" applyFont="1" applyBorder="1" applyAlignment="1">
      <alignment horizontal="center" vertical="center"/>
    </xf>
    <xf numFmtId="41" fontId="51" fillId="2" borderId="1" xfId="3" applyFont="1" applyFill="1" applyBorder="1" applyAlignment="1">
      <alignment horizontal="center" vertical="center"/>
    </xf>
    <xf numFmtId="0" fontId="46" fillId="2" borderId="1" xfId="6" applyFont="1" applyFill="1" applyBorder="1" applyAlignment="1">
      <alignment vertical="center" wrapText="1"/>
    </xf>
    <xf numFmtId="0" fontId="46" fillId="0" borderId="1" xfId="6" applyFont="1" applyBorder="1" applyAlignment="1">
      <alignment horizontal="left" vertical="center"/>
    </xf>
    <xf numFmtId="0" fontId="45" fillId="2" borderId="1" xfId="0" applyFont="1" applyFill="1" applyBorder="1" applyAlignment="1">
      <alignment vertical="center"/>
    </xf>
    <xf numFmtId="0" fontId="33" fillId="0" borderId="1" xfId="6" applyFont="1" applyBorder="1" applyAlignment="1">
      <alignment horizontal="center" vertical="center" wrapText="1"/>
    </xf>
    <xf numFmtId="0" fontId="33" fillId="0" borderId="1" xfId="6" applyFont="1" applyBorder="1" applyAlignment="1">
      <alignment horizontal="center" vertical="center" wrapText="1"/>
    </xf>
    <xf numFmtId="0" fontId="51" fillId="0" borderId="2" xfId="6" applyFont="1" applyBorder="1" applyAlignment="1">
      <alignment horizontal="left" vertical="center"/>
    </xf>
    <xf numFmtId="0" fontId="36" fillId="0" borderId="3" xfId="6" applyFont="1" applyBorder="1" applyAlignment="1">
      <alignment horizontal="left" vertical="center"/>
    </xf>
    <xf numFmtId="0" fontId="36" fillId="0" borderId="3" xfId="6" applyFont="1" applyBorder="1" applyAlignment="1">
      <alignment horizontal="right" vertical="center"/>
    </xf>
    <xf numFmtId="0" fontId="36" fillId="0" borderId="3" xfId="6" applyFont="1" applyBorder="1" applyAlignment="1">
      <alignment horizontal="center" vertical="center"/>
    </xf>
    <xf numFmtId="41" fontId="33" fillId="0" borderId="37" xfId="0" applyNumberFormat="1" applyFont="1" applyBorder="1" applyAlignment="1">
      <alignment vertical="center" wrapText="1"/>
    </xf>
    <xf numFmtId="0" fontId="33" fillId="0" borderId="3" xfId="6" applyFont="1" applyBorder="1" applyAlignment="1">
      <alignment horizontal="left" vertical="center"/>
    </xf>
    <xf numFmtId="0" fontId="33" fillId="0" borderId="3" xfId="6" applyFont="1" applyBorder="1" applyAlignment="1">
      <alignment horizontal="center" vertical="center" wrapText="1"/>
    </xf>
    <xf numFmtId="41" fontId="36" fillId="0" borderId="3" xfId="3" applyFont="1" applyBorder="1" applyAlignment="1">
      <alignment horizontal="center" vertical="center"/>
    </xf>
    <xf numFmtId="0" fontId="36" fillId="0" borderId="3" xfId="6" applyFont="1" applyBorder="1" applyAlignment="1">
      <alignment vertical="center"/>
    </xf>
    <xf numFmtId="0" fontId="33" fillId="0" borderId="3" xfId="6" applyFont="1" applyBorder="1" applyAlignment="1">
      <alignment vertical="center" wrapText="1"/>
    </xf>
    <xf numFmtId="41" fontId="36" fillId="0" borderId="3" xfId="3" applyFont="1" applyBorder="1" applyAlignment="1">
      <alignment vertical="center"/>
    </xf>
    <xf numFmtId="41" fontId="36" fillId="0" borderId="3" xfId="6" applyNumberFormat="1" applyFont="1" applyBorder="1" applyAlignment="1">
      <alignment vertical="center"/>
    </xf>
    <xf numFmtId="0" fontId="33" fillId="0" borderId="1" xfId="6" applyFont="1" applyBorder="1" applyAlignment="1">
      <alignment horizontal="center" vertical="center" wrapText="1"/>
    </xf>
    <xf numFmtId="0" fontId="33" fillId="0" borderId="1" xfId="6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/>
    </xf>
    <xf numFmtId="0" fontId="20" fillId="0" borderId="35" xfId="6" applyFont="1" applyBorder="1" applyAlignment="1">
      <alignment horizontal="center" vertical="center"/>
    </xf>
    <xf numFmtId="0" fontId="43" fillId="0" borderId="35" xfId="0" applyFont="1" applyBorder="1" applyAlignment="1">
      <alignment vertical="center"/>
    </xf>
    <xf numFmtId="0" fontId="47" fillId="0" borderId="35" xfId="0" applyFont="1" applyBorder="1" applyAlignment="1">
      <alignment vertical="center"/>
    </xf>
    <xf numFmtId="41" fontId="16" fillId="0" borderId="35" xfId="0" applyNumberFormat="1" applyFont="1" applyBorder="1" applyAlignment="1">
      <alignment vertical="center"/>
    </xf>
    <xf numFmtId="41" fontId="51" fillId="2" borderId="47" xfId="0" applyNumberFormat="1" applyFont="1" applyFill="1" applyBorder="1" applyAlignment="1">
      <alignment vertical="center" wrapText="1"/>
    </xf>
    <xf numFmtId="41" fontId="51" fillId="2" borderId="1" xfId="0" applyNumberFormat="1" applyFont="1" applyFill="1" applyBorder="1" applyAlignment="1">
      <alignment vertical="center"/>
    </xf>
    <xf numFmtId="41" fontId="52" fillId="0" borderId="35" xfId="0" applyNumberFormat="1" applyFont="1" applyBorder="1" applyAlignment="1">
      <alignment vertical="center"/>
    </xf>
    <xf numFmtId="0" fontId="37" fillId="0" borderId="1" xfId="0" applyFont="1" applyBorder="1" applyAlignment="1">
      <alignment wrapText="1"/>
    </xf>
    <xf numFmtId="0" fontId="33" fillId="2" borderId="35" xfId="6" applyFont="1" applyFill="1" applyBorder="1" applyAlignment="1">
      <alignment horizontal="left" vertical="center" wrapText="1"/>
    </xf>
    <xf numFmtId="0" fontId="33" fillId="2" borderId="30" xfId="6" applyFont="1" applyFill="1" applyBorder="1" applyAlignment="1">
      <alignment horizontal="left" vertical="center" wrapText="1"/>
    </xf>
    <xf numFmtId="41" fontId="33" fillId="0" borderId="1" xfId="3" applyFont="1" applyBorder="1" applyAlignment="1">
      <alignment horizontal="center" vertical="center"/>
    </xf>
    <xf numFmtId="0" fontId="33" fillId="0" borderId="1" xfId="6" applyFont="1" applyBorder="1" applyAlignment="1">
      <alignment horizontal="center" vertical="center" wrapText="1"/>
    </xf>
    <xf numFmtId="0" fontId="33" fillId="0" borderId="1" xfId="6" applyFont="1" applyBorder="1" applyAlignment="1">
      <alignment horizontal="center" vertical="center" wrapText="1"/>
    </xf>
    <xf numFmtId="0" fontId="45" fillId="0" borderId="1" xfId="20" applyFont="1" applyBorder="1" applyAlignment="1">
      <alignment horizontal="left" vertical="center" wrapText="1"/>
    </xf>
    <xf numFmtId="0" fontId="53" fillId="2" borderId="1" xfId="0" applyFont="1" applyFill="1" applyBorder="1" applyAlignment="1">
      <alignment horizontal="left" vertical="center" wrapText="1"/>
    </xf>
    <xf numFmtId="0" fontId="33" fillId="0" borderId="1" xfId="6" applyFont="1" applyBorder="1" applyAlignment="1">
      <alignment horizontal="center" vertical="center" wrapText="1"/>
    </xf>
    <xf numFmtId="0" fontId="33" fillId="0" borderId="1" xfId="6" applyFont="1" applyBorder="1" applyAlignment="1">
      <alignment horizontal="center" vertical="center" wrapText="1"/>
    </xf>
    <xf numFmtId="0" fontId="41" fillId="0" borderId="0" xfId="6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49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2" fillId="0" borderId="0" xfId="6" applyFont="1" applyAlignment="1">
      <alignment horizontal="center"/>
    </xf>
    <xf numFmtId="0" fontId="40" fillId="0" borderId="0" xfId="0" applyFont="1" applyAlignment="1">
      <alignment horizontal="center"/>
    </xf>
    <xf numFmtId="0" fontId="22" fillId="0" borderId="1" xfId="6" applyFont="1" applyBorder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0" fontId="15" fillId="0" borderId="1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43" xfId="0" applyFont="1" applyBorder="1" applyAlignment="1">
      <alignment horizontal="left" wrapText="1"/>
    </xf>
    <xf numFmtId="0" fontId="15" fillId="0" borderId="44" xfId="0" applyFont="1" applyBorder="1" applyAlignment="1">
      <alignment horizontal="left" wrapText="1"/>
    </xf>
    <xf numFmtId="0" fontId="15" fillId="0" borderId="31" xfId="0" applyFont="1" applyBorder="1" applyAlignment="1">
      <alignment horizontal="center" wrapText="1"/>
    </xf>
    <xf numFmtId="0" fontId="15" fillId="0" borderId="32" xfId="0" applyFont="1" applyBorder="1" applyAlignment="1">
      <alignment horizontal="center" wrapText="1"/>
    </xf>
    <xf numFmtId="0" fontId="15" fillId="0" borderId="31" xfId="0" applyFont="1" applyBorder="1" applyAlignment="1">
      <alignment horizontal="left" wrapText="1"/>
    </xf>
    <xf numFmtId="0" fontId="15" fillId="0" borderId="32" xfId="0" applyFont="1" applyBorder="1" applyAlignment="1">
      <alignment horizontal="left" wrapText="1"/>
    </xf>
    <xf numFmtId="41" fontId="15" fillId="0" borderId="31" xfId="0" applyNumberFormat="1" applyFont="1" applyBorder="1" applyAlignment="1">
      <alignment horizontal="left" wrapText="1"/>
    </xf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34" xfId="0" applyFont="1" applyBorder="1" applyAlignment="1">
      <alignment horizontal="center"/>
    </xf>
  </cellXfs>
  <cellStyles count="21">
    <cellStyle name="Comma" xfId="19" builtinId="3"/>
    <cellStyle name="Comma [0]" xfId="1" builtinId="6"/>
    <cellStyle name="Comma [0] 2" xfId="2"/>
    <cellStyle name="Comma [0] 3" xfId="3"/>
    <cellStyle name="Comma 2" xfId="10"/>
    <cellStyle name="Comma 3" xfId="11"/>
    <cellStyle name="Comma 4" xfId="12"/>
    <cellStyle name="Normal" xfId="0" builtinId="0"/>
    <cellStyle name="Normal 10" xfId="20"/>
    <cellStyle name="Normal 2" xfId="4"/>
    <cellStyle name="Normal 2 2" xfId="5"/>
    <cellStyle name="Normal 3" xfId="6"/>
    <cellStyle name="Normal 4" xfId="7"/>
    <cellStyle name="Normal 5" xfId="8"/>
    <cellStyle name="Normal 6" xfId="13"/>
    <cellStyle name="Normal 7" xfId="14"/>
    <cellStyle name="Normal 7 2" xfId="15"/>
    <cellStyle name="Normal 8" xfId="9"/>
    <cellStyle name="Normal 8 2" xfId="16"/>
    <cellStyle name="Normal 9" xfId="17"/>
    <cellStyle name="Percent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1/DATA%20APBDES/APBDes%20Gembleng%202018%20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APBDes New 2017 "/>
      <sheetName val="Tnjngn (2)"/>
      <sheetName val="siltap bhpr"/>
      <sheetName val="SILTAP"/>
      <sheetName val="BH PJK (2)"/>
      <sheetName val="BH PJK"/>
      <sheetName val="BH RTRBS"/>
      <sheetName val="Ops BPD"/>
      <sheetName val="Rt Rw"/>
      <sheetName val="OPS PERKANTORAN"/>
      <sheetName val="PKK (2)"/>
      <sheetName val="PKK"/>
      <sheetName val="UPK"/>
      <sheetName val="Ops LPMD"/>
      <sheetName val="Linmas"/>
      <sheetName val="Krng Trna (2)"/>
      <sheetName val="Krng Trna"/>
      <sheetName val="RPJMDes"/>
      <sheetName val="ABATE"/>
      <sheetName val="INSENTIF KADER"/>
      <sheetName val="TK PAUD"/>
      <sheetName val="Wifi"/>
      <sheetName val="SEHAT"/>
      <sheetName val="TPK"/>
      <sheetName val="BUMDes"/>
      <sheetName val="PMT"/>
      <sheetName val="PPKBD"/>
      <sheetName val="MADIN"/>
      <sheetName val="SID (2)"/>
      <sheetName val="SID"/>
      <sheetName val="LOMBA VOLLY ANTAR BLOK"/>
      <sheetName val=" KPAD 2 (2)"/>
      <sheetName val=" KPAD 2 (3)"/>
      <sheetName val=" KPAD 2"/>
      <sheetName val="BLA (2)"/>
      <sheetName val="BLA"/>
      <sheetName val="REKAP PEMBR DD"/>
      <sheetName val="REKAP ADD"/>
      <sheetName val="Sheet2"/>
      <sheetName val="Sheet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4">
          <cell r="K4">
            <v>216744000</v>
          </cell>
        </row>
        <row r="58">
          <cell r="D58" t="str">
            <v>Pembangunan RTLH</v>
          </cell>
        </row>
      </sheetData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7"/>
  <sheetViews>
    <sheetView workbookViewId="0"/>
  </sheetViews>
  <sheetFormatPr defaultRowHeight="15"/>
  <cols>
    <col min="1" max="1" width="7.42578125" customWidth="1"/>
    <col min="3" max="3" width="51.85546875" bestFit="1" customWidth="1"/>
  </cols>
  <sheetData>
    <row r="1" spans="1:6" ht="21">
      <c r="A1" s="33" t="s">
        <v>137</v>
      </c>
      <c r="B1" s="33"/>
      <c r="C1" s="33"/>
      <c r="D1" s="33"/>
      <c r="E1" s="33"/>
    </row>
    <row r="3" spans="1:6" ht="37.5">
      <c r="A3" s="1" t="s">
        <v>0</v>
      </c>
      <c r="B3" s="34" t="s">
        <v>1</v>
      </c>
      <c r="C3" s="35"/>
      <c r="D3" s="9" t="s">
        <v>2</v>
      </c>
      <c r="E3" s="11" t="s">
        <v>3</v>
      </c>
      <c r="F3" s="10" t="s">
        <v>150</v>
      </c>
    </row>
    <row r="4" spans="1:6" s="51" customFormat="1" ht="24.75" customHeight="1">
      <c r="A4" s="47"/>
      <c r="B4" s="4"/>
      <c r="C4" s="3"/>
      <c r="D4" s="48"/>
      <c r="E4" s="49"/>
      <c r="F4" s="50"/>
    </row>
    <row r="5" spans="1:6" s="51" customFormat="1" ht="24.75" customHeight="1">
      <c r="A5" s="52">
        <v>1</v>
      </c>
      <c r="B5" s="36" t="s">
        <v>5</v>
      </c>
      <c r="C5" s="37"/>
      <c r="D5" s="53" t="s">
        <v>142</v>
      </c>
      <c r="E5" s="54" t="s">
        <v>6</v>
      </c>
      <c r="F5" s="55">
        <v>1</v>
      </c>
    </row>
    <row r="6" spans="1:6" s="51" customFormat="1" ht="24.75" customHeight="1">
      <c r="A6" s="52">
        <v>2</v>
      </c>
      <c r="B6" s="36" t="s">
        <v>7</v>
      </c>
      <c r="C6" s="5"/>
      <c r="D6" s="53" t="s">
        <v>143</v>
      </c>
      <c r="E6" s="54"/>
      <c r="F6" s="55"/>
    </row>
    <row r="7" spans="1:6" s="59" customFormat="1" ht="24.75" customHeight="1">
      <c r="A7" s="56"/>
      <c r="B7" s="44">
        <v>2.1</v>
      </c>
      <c r="C7" s="6" t="s">
        <v>8</v>
      </c>
      <c r="D7" s="53"/>
      <c r="E7" s="57" t="s">
        <v>57</v>
      </c>
      <c r="F7" s="58">
        <v>2</v>
      </c>
    </row>
    <row r="8" spans="1:6" s="59" customFormat="1" ht="24.75" customHeight="1">
      <c r="A8" s="56"/>
      <c r="B8" s="44">
        <v>2.2000000000000002</v>
      </c>
      <c r="C8" s="6" t="s">
        <v>10</v>
      </c>
      <c r="D8" s="53"/>
      <c r="E8" s="57" t="s">
        <v>58</v>
      </c>
      <c r="F8" s="58">
        <v>3</v>
      </c>
    </row>
    <row r="9" spans="1:6" s="59" customFormat="1" ht="24.75" customHeight="1">
      <c r="A9" s="56"/>
      <c r="B9" s="44">
        <v>2.2999999999999998</v>
      </c>
      <c r="C9" s="6" t="s">
        <v>11</v>
      </c>
      <c r="D9" s="53"/>
      <c r="E9" s="57" t="s">
        <v>59</v>
      </c>
      <c r="F9" s="58">
        <v>4</v>
      </c>
    </row>
    <row r="10" spans="1:6" s="59" customFormat="1" ht="24.75" customHeight="1">
      <c r="A10" s="56"/>
      <c r="B10" s="44">
        <v>2.4</v>
      </c>
      <c r="C10" s="6" t="s">
        <v>13</v>
      </c>
      <c r="D10" s="53"/>
      <c r="E10" s="57" t="s">
        <v>60</v>
      </c>
      <c r="F10" s="58">
        <v>5</v>
      </c>
    </row>
    <row r="11" spans="1:6" s="59" customFormat="1" ht="24.75" customHeight="1">
      <c r="A11" s="56">
        <v>3</v>
      </c>
      <c r="B11" s="31" t="s">
        <v>80</v>
      </c>
      <c r="C11" s="32"/>
      <c r="D11" s="53" t="s">
        <v>14</v>
      </c>
      <c r="E11" s="57" t="s">
        <v>9</v>
      </c>
      <c r="F11" s="58">
        <v>6</v>
      </c>
    </row>
    <row r="12" spans="1:6" s="59" customFormat="1" ht="24.75" customHeight="1">
      <c r="A12" s="56"/>
      <c r="B12" s="31">
        <v>3.1</v>
      </c>
      <c r="C12" s="32" t="s">
        <v>67</v>
      </c>
      <c r="D12" s="53"/>
      <c r="E12" s="57" t="s">
        <v>71</v>
      </c>
      <c r="F12" s="58">
        <v>7</v>
      </c>
    </row>
    <row r="13" spans="1:6" s="59" customFormat="1" ht="24.75" customHeight="1">
      <c r="A13" s="56"/>
      <c r="B13" s="31"/>
      <c r="C13" s="32" t="s">
        <v>68</v>
      </c>
      <c r="D13" s="53"/>
      <c r="E13" s="57" t="s">
        <v>73</v>
      </c>
      <c r="F13" s="58">
        <v>8</v>
      </c>
    </row>
    <row r="14" spans="1:6" s="59" customFormat="1" ht="24.75" customHeight="1">
      <c r="A14" s="56"/>
      <c r="B14" s="31"/>
      <c r="C14" s="32" t="s">
        <v>69</v>
      </c>
      <c r="D14" s="53"/>
      <c r="E14" s="57" t="s">
        <v>74</v>
      </c>
      <c r="F14" s="58">
        <v>9</v>
      </c>
    </row>
    <row r="15" spans="1:6" s="59" customFormat="1" ht="24.75" customHeight="1">
      <c r="A15" s="56"/>
      <c r="B15" s="31"/>
      <c r="C15" s="32" t="s">
        <v>70</v>
      </c>
      <c r="D15" s="53"/>
      <c r="E15" s="57" t="s">
        <v>72</v>
      </c>
      <c r="F15" s="58">
        <v>10</v>
      </c>
    </row>
    <row r="16" spans="1:6" s="59" customFormat="1" ht="24.75" customHeight="1">
      <c r="A16" s="56">
        <v>4</v>
      </c>
      <c r="B16" s="31" t="s">
        <v>15</v>
      </c>
      <c r="C16" s="32"/>
      <c r="D16" s="53" t="s">
        <v>16</v>
      </c>
      <c r="E16" s="57" t="s">
        <v>79</v>
      </c>
      <c r="F16" s="58">
        <v>11</v>
      </c>
    </row>
    <row r="17" spans="1:6" s="59" customFormat="1" ht="24.75" customHeight="1">
      <c r="A17" s="56"/>
      <c r="B17" s="44">
        <v>4.0999999999999996</v>
      </c>
      <c r="C17" s="32" t="s">
        <v>17</v>
      </c>
      <c r="D17" s="53" t="s">
        <v>144</v>
      </c>
      <c r="E17" s="57" t="s">
        <v>12</v>
      </c>
      <c r="F17" s="58">
        <v>12</v>
      </c>
    </row>
    <row r="18" spans="1:6" s="59" customFormat="1" ht="24.75" customHeight="1">
      <c r="A18" s="56"/>
      <c r="B18" s="44"/>
      <c r="C18" s="6" t="s">
        <v>18</v>
      </c>
      <c r="D18" s="53"/>
      <c r="E18" s="57"/>
      <c r="F18" s="58"/>
    </row>
    <row r="19" spans="1:6" s="59" customFormat="1" ht="24.75" customHeight="1">
      <c r="A19" s="60"/>
      <c r="B19" s="45"/>
      <c r="C19" s="32" t="s">
        <v>19</v>
      </c>
      <c r="D19" s="53"/>
      <c r="E19" s="61"/>
      <c r="F19" s="62"/>
    </row>
    <row r="20" spans="1:6" s="59" customFormat="1" ht="24.75" customHeight="1">
      <c r="A20" s="56"/>
      <c r="B20" s="44"/>
      <c r="C20" s="6" t="s">
        <v>20</v>
      </c>
      <c r="D20" s="53"/>
      <c r="E20" s="57"/>
      <c r="F20" s="58"/>
    </row>
    <row r="21" spans="1:6" s="59" customFormat="1" ht="24.75" customHeight="1">
      <c r="A21" s="56"/>
      <c r="B21" s="44"/>
      <c r="C21" s="32" t="s">
        <v>21</v>
      </c>
      <c r="D21" s="53"/>
      <c r="E21" s="57"/>
      <c r="F21" s="58"/>
    </row>
    <row r="22" spans="1:6" s="59" customFormat="1" ht="24.75" customHeight="1">
      <c r="A22" s="56"/>
      <c r="B22" s="44"/>
      <c r="C22" s="32" t="s">
        <v>22</v>
      </c>
      <c r="D22" s="53"/>
      <c r="E22" s="57"/>
      <c r="F22" s="58"/>
    </row>
    <row r="23" spans="1:6" s="59" customFormat="1" ht="24.75" customHeight="1">
      <c r="A23" s="56">
        <v>5</v>
      </c>
      <c r="C23" s="31" t="s">
        <v>23</v>
      </c>
      <c r="D23" s="53" t="s">
        <v>24</v>
      </c>
      <c r="E23" s="57" t="s">
        <v>32</v>
      </c>
      <c r="F23" s="58">
        <v>13</v>
      </c>
    </row>
    <row r="24" spans="1:6" s="59" customFormat="1" ht="24.75" customHeight="1">
      <c r="A24" s="56">
        <v>6</v>
      </c>
      <c r="C24" s="31" t="s">
        <v>25</v>
      </c>
      <c r="D24" s="53" t="s">
        <v>26</v>
      </c>
      <c r="E24" s="57" t="s">
        <v>41</v>
      </c>
      <c r="F24" s="58">
        <v>14</v>
      </c>
    </row>
    <row r="25" spans="1:6" s="59" customFormat="1" ht="24.75" customHeight="1">
      <c r="A25" s="63">
        <v>7</v>
      </c>
      <c r="C25" s="31" t="s">
        <v>27</v>
      </c>
      <c r="D25" s="53" t="s">
        <v>145</v>
      </c>
      <c r="E25" s="57" t="s">
        <v>43</v>
      </c>
      <c r="F25" s="58">
        <v>15</v>
      </c>
    </row>
    <row r="26" spans="1:6" s="59" customFormat="1" ht="24.75" customHeight="1">
      <c r="A26" s="56">
        <v>8</v>
      </c>
      <c r="C26" s="31" t="s">
        <v>28</v>
      </c>
      <c r="D26" s="53" t="s">
        <v>146</v>
      </c>
      <c r="E26" s="57" t="s">
        <v>44</v>
      </c>
      <c r="F26" s="58">
        <v>16</v>
      </c>
    </row>
    <row r="27" spans="1:6" s="59" customFormat="1" ht="24.75" customHeight="1">
      <c r="A27" s="56">
        <v>9</v>
      </c>
      <c r="C27" s="31" t="s">
        <v>29</v>
      </c>
      <c r="D27" s="53" t="s">
        <v>147</v>
      </c>
      <c r="E27" s="57" t="s">
        <v>45</v>
      </c>
      <c r="F27" s="58">
        <v>17</v>
      </c>
    </row>
    <row r="28" spans="1:6" s="59" customFormat="1" ht="24.75" customHeight="1">
      <c r="A28" s="56">
        <v>10</v>
      </c>
      <c r="C28" s="31" t="s">
        <v>30</v>
      </c>
      <c r="D28" s="53" t="s">
        <v>31</v>
      </c>
      <c r="E28" s="57" t="s">
        <v>46</v>
      </c>
      <c r="F28" s="58">
        <v>18</v>
      </c>
    </row>
    <row r="29" spans="1:6" s="59" customFormat="1" ht="24.75" customHeight="1">
      <c r="A29" s="56">
        <v>11</v>
      </c>
      <c r="C29" s="31" t="s">
        <v>116</v>
      </c>
      <c r="D29" s="53" t="s">
        <v>31</v>
      </c>
      <c r="E29" s="57" t="s">
        <v>47</v>
      </c>
      <c r="F29" s="58">
        <v>19</v>
      </c>
    </row>
    <row r="30" spans="1:6" s="59" customFormat="1" ht="24.75" customHeight="1">
      <c r="A30" s="56">
        <v>12</v>
      </c>
      <c r="C30" s="31" t="s">
        <v>33</v>
      </c>
      <c r="D30" s="53" t="s">
        <v>35</v>
      </c>
      <c r="E30" s="57" t="s">
        <v>48</v>
      </c>
      <c r="F30" s="58">
        <v>20</v>
      </c>
    </row>
    <row r="31" spans="1:6" s="59" customFormat="1" ht="24.75" customHeight="1">
      <c r="A31" s="56"/>
      <c r="C31" s="31" t="s">
        <v>34</v>
      </c>
      <c r="D31" s="53" t="s">
        <v>35</v>
      </c>
      <c r="E31" s="57"/>
      <c r="F31" s="58"/>
    </row>
    <row r="32" spans="1:6" s="59" customFormat="1" ht="24.75" customHeight="1">
      <c r="A32" s="56"/>
      <c r="B32" s="46">
        <v>12.1</v>
      </c>
      <c r="C32" s="6" t="s">
        <v>36</v>
      </c>
      <c r="D32" s="53"/>
      <c r="E32" s="57" t="s">
        <v>110</v>
      </c>
      <c r="F32" s="58">
        <v>21</v>
      </c>
    </row>
    <row r="33" spans="1:6" s="59" customFormat="1" ht="24.75" customHeight="1">
      <c r="A33" s="56"/>
      <c r="B33" s="31"/>
      <c r="C33" s="6" t="s">
        <v>37</v>
      </c>
      <c r="D33" s="53"/>
      <c r="E33" s="57" t="s">
        <v>111</v>
      </c>
      <c r="F33" s="58">
        <v>22</v>
      </c>
    </row>
    <row r="34" spans="1:6" s="59" customFormat="1" ht="24.75" customHeight="1">
      <c r="A34" s="56"/>
      <c r="B34" s="31">
        <v>12.2</v>
      </c>
      <c r="C34" s="6" t="s">
        <v>38</v>
      </c>
      <c r="D34" s="53" t="s">
        <v>114</v>
      </c>
      <c r="E34" s="57" t="s">
        <v>112</v>
      </c>
      <c r="F34" s="58">
        <v>23</v>
      </c>
    </row>
    <row r="35" spans="1:6" s="59" customFormat="1" ht="24.75" customHeight="1">
      <c r="A35" s="56"/>
      <c r="B35" s="31">
        <v>12.3</v>
      </c>
      <c r="C35" s="6" t="s">
        <v>140</v>
      </c>
      <c r="D35" s="53" t="s">
        <v>114</v>
      </c>
      <c r="E35" s="57" t="s">
        <v>141</v>
      </c>
      <c r="F35" s="58">
        <v>24</v>
      </c>
    </row>
    <row r="36" spans="1:6" s="59" customFormat="1" ht="24.75" customHeight="1">
      <c r="A36" s="56">
        <v>13</v>
      </c>
      <c r="C36" s="31" t="s">
        <v>115</v>
      </c>
      <c r="D36" s="53" t="s">
        <v>40</v>
      </c>
      <c r="E36" s="57" t="s">
        <v>49</v>
      </c>
      <c r="F36" s="58">
        <v>25</v>
      </c>
    </row>
    <row r="37" spans="1:6" s="59" customFormat="1" ht="24.75" customHeight="1">
      <c r="A37" s="56">
        <v>14</v>
      </c>
      <c r="C37" s="31" t="s">
        <v>39</v>
      </c>
      <c r="D37" s="53" t="s">
        <v>148</v>
      </c>
      <c r="E37" s="57" t="s">
        <v>50</v>
      </c>
      <c r="F37" s="58">
        <v>26</v>
      </c>
    </row>
    <row r="38" spans="1:6" s="59" customFormat="1" ht="24.75" customHeight="1">
      <c r="A38" s="56">
        <v>15</v>
      </c>
      <c r="C38" s="31" t="s">
        <v>42</v>
      </c>
      <c r="D38" s="53" t="s">
        <v>149</v>
      </c>
      <c r="E38" s="57" t="s">
        <v>113</v>
      </c>
      <c r="F38" s="58">
        <v>27</v>
      </c>
    </row>
    <row r="39" spans="1:6" s="51" customFormat="1" ht="24.75" customHeight="1">
      <c r="A39" s="64"/>
      <c r="B39" s="7"/>
      <c r="C39" s="8"/>
      <c r="D39" s="65"/>
      <c r="E39" s="66"/>
      <c r="F39" s="67"/>
    </row>
    <row r="40" spans="1:6">
      <c r="E40" s="2"/>
      <c r="F40" s="2"/>
    </row>
    <row r="41" spans="1:6">
      <c r="E41" s="2"/>
      <c r="F41" s="2"/>
    </row>
    <row r="42" spans="1:6">
      <c r="E42" s="2"/>
      <c r="F42" s="2"/>
    </row>
    <row r="43" spans="1:6">
      <c r="E43" s="2"/>
      <c r="F43" s="2"/>
    </row>
    <row r="44" spans="1:6">
      <c r="E44" s="2"/>
      <c r="F44" s="2"/>
    </row>
    <row r="45" spans="1:6">
      <c r="E45" s="2"/>
      <c r="F45" s="2"/>
    </row>
    <row r="46" spans="1:6">
      <c r="E46" s="2"/>
      <c r="F46" s="2"/>
    </row>
    <row r="47" spans="1:6">
      <c r="E47" s="2"/>
      <c r="F47" s="2"/>
    </row>
    <row r="48" spans="1:6">
      <c r="E48" s="2"/>
      <c r="F48" s="2"/>
    </row>
    <row r="49" spans="5:6">
      <c r="E49" s="2"/>
      <c r="F49" s="2"/>
    </row>
    <row r="50" spans="5:6">
      <c r="E50" s="2"/>
      <c r="F50" s="2"/>
    </row>
    <row r="51" spans="5:6">
      <c r="E51" s="2"/>
      <c r="F51" s="2"/>
    </row>
    <row r="52" spans="5:6">
      <c r="E52" s="2"/>
      <c r="F52" s="2"/>
    </row>
    <row r="53" spans="5:6">
      <c r="E53" s="2"/>
      <c r="F53" s="2"/>
    </row>
    <row r="54" spans="5:6">
      <c r="E54" s="2"/>
      <c r="F54" s="2"/>
    </row>
    <row r="55" spans="5:6">
      <c r="E55" s="2"/>
      <c r="F55" s="2"/>
    </row>
    <row r="56" spans="5:6">
      <c r="E56" s="2"/>
      <c r="F56" s="2"/>
    </row>
    <row r="57" spans="5:6">
      <c r="E57" s="2"/>
      <c r="F57" s="2"/>
    </row>
    <row r="58" spans="5:6">
      <c r="E58" s="2"/>
      <c r="F58" s="2"/>
    </row>
    <row r="59" spans="5:6">
      <c r="E59" s="2"/>
      <c r="F59" s="2"/>
    </row>
    <row r="60" spans="5:6">
      <c r="E60" s="2"/>
      <c r="F60" s="2"/>
    </row>
    <row r="61" spans="5:6">
      <c r="E61" s="2"/>
      <c r="F61" s="2"/>
    </row>
    <row r="62" spans="5:6">
      <c r="E62" s="2"/>
      <c r="F62" s="2"/>
    </row>
    <row r="63" spans="5:6">
      <c r="E63" s="2"/>
      <c r="F63" s="2"/>
    </row>
    <row r="64" spans="5:6">
      <c r="E64" s="2"/>
      <c r="F64" s="2"/>
    </row>
    <row r="65" spans="5:6">
      <c r="E65" s="2"/>
      <c r="F65" s="2"/>
    </row>
    <row r="66" spans="5:6">
      <c r="E66" s="2"/>
      <c r="F66" s="2"/>
    </row>
    <row r="67" spans="5:6">
      <c r="E67" s="2"/>
      <c r="F67" s="2"/>
    </row>
    <row r="68" spans="5:6">
      <c r="E68" s="2"/>
      <c r="F68" s="2"/>
    </row>
    <row r="69" spans="5:6">
      <c r="E69" s="2"/>
      <c r="F69" s="2"/>
    </row>
    <row r="70" spans="5:6">
      <c r="E70" s="2"/>
      <c r="F70" s="2"/>
    </row>
    <row r="71" spans="5:6">
      <c r="E71" s="2"/>
      <c r="F71" s="2"/>
    </row>
    <row r="72" spans="5:6">
      <c r="E72" s="2"/>
      <c r="F72" s="2"/>
    </row>
    <row r="73" spans="5:6">
      <c r="E73" s="2"/>
      <c r="F73" s="2"/>
    </row>
    <row r="74" spans="5:6">
      <c r="E74" s="2"/>
      <c r="F74" s="2"/>
    </row>
    <row r="75" spans="5:6">
      <c r="E75" s="2"/>
      <c r="F75" s="2"/>
    </row>
    <row r="76" spans="5:6">
      <c r="E76" s="2"/>
      <c r="F76" s="2"/>
    </row>
    <row r="77" spans="5:6">
      <c r="E77" s="2"/>
      <c r="F77" s="2"/>
    </row>
    <row r="78" spans="5:6">
      <c r="E78" s="2"/>
      <c r="F78" s="2"/>
    </row>
    <row r="79" spans="5:6">
      <c r="E79" s="2"/>
      <c r="F79" s="2"/>
    </row>
    <row r="80" spans="5:6">
      <c r="E80" s="2"/>
      <c r="F80" s="2"/>
    </row>
    <row r="81" spans="5:6">
      <c r="E81" s="2"/>
      <c r="F81" s="2"/>
    </row>
    <row r="82" spans="5:6">
      <c r="E82" s="2"/>
      <c r="F82" s="2"/>
    </row>
    <row r="83" spans="5:6">
      <c r="E83" s="2"/>
      <c r="F83" s="2"/>
    </row>
    <row r="84" spans="5:6">
      <c r="E84" s="2"/>
      <c r="F84" s="2"/>
    </row>
    <row r="85" spans="5:6">
      <c r="E85" s="2"/>
      <c r="F85" s="2"/>
    </row>
    <row r="86" spans="5:6">
      <c r="E86" s="2"/>
      <c r="F86" s="2"/>
    </row>
    <row r="87" spans="5:6">
      <c r="E87" s="2"/>
      <c r="F87" s="2"/>
    </row>
    <row r="88" spans="5:6">
      <c r="E88" s="2"/>
      <c r="F88" s="2"/>
    </row>
    <row r="89" spans="5:6">
      <c r="E89" s="2"/>
      <c r="F89" s="2"/>
    </row>
    <row r="90" spans="5:6">
      <c r="E90" s="2"/>
      <c r="F90" s="2"/>
    </row>
    <row r="91" spans="5:6">
      <c r="E91" s="2"/>
      <c r="F91" s="2"/>
    </row>
    <row r="92" spans="5:6">
      <c r="E92" s="2"/>
      <c r="F92" s="2"/>
    </row>
    <row r="93" spans="5:6">
      <c r="E93" s="2"/>
      <c r="F93" s="2"/>
    </row>
    <row r="94" spans="5:6">
      <c r="E94" s="2"/>
      <c r="F94" s="2"/>
    </row>
    <row r="95" spans="5:6">
      <c r="E95" s="2"/>
      <c r="F95" s="2"/>
    </row>
    <row r="96" spans="5:6">
      <c r="E96" s="2"/>
      <c r="F96" s="2"/>
    </row>
    <row r="97" spans="5:6">
      <c r="E97" s="2"/>
      <c r="F97" s="2"/>
    </row>
    <row r="98" spans="5:6">
      <c r="E98" s="2"/>
      <c r="F98" s="2"/>
    </row>
    <row r="99" spans="5:6">
      <c r="E99" s="2"/>
      <c r="F99" s="2"/>
    </row>
    <row r="100" spans="5:6">
      <c r="E100" s="2"/>
      <c r="F100" s="2"/>
    </row>
    <row r="101" spans="5:6">
      <c r="E101" s="2"/>
      <c r="F101" s="2"/>
    </row>
    <row r="102" spans="5:6">
      <c r="E102" s="2"/>
      <c r="F102" s="2"/>
    </row>
    <row r="103" spans="5:6">
      <c r="E103" s="2"/>
      <c r="F103" s="2"/>
    </row>
    <row r="104" spans="5:6">
      <c r="E104" s="2"/>
      <c r="F104" s="2"/>
    </row>
    <row r="105" spans="5:6">
      <c r="E105" s="2"/>
      <c r="F105" s="2"/>
    </row>
    <row r="106" spans="5:6">
      <c r="E106" s="2"/>
      <c r="F106" s="2"/>
    </row>
    <row r="107" spans="5:6">
      <c r="E107" s="2"/>
      <c r="F107" s="2"/>
    </row>
    <row r="108" spans="5:6">
      <c r="E108" s="2"/>
      <c r="F108" s="2"/>
    </row>
    <row r="109" spans="5:6">
      <c r="E109" s="2"/>
      <c r="F109" s="2"/>
    </row>
    <row r="110" spans="5:6">
      <c r="E110" s="2"/>
      <c r="F110" s="2"/>
    </row>
    <row r="111" spans="5:6">
      <c r="E111" s="2"/>
      <c r="F111" s="2"/>
    </row>
    <row r="112" spans="5:6">
      <c r="E112" s="2"/>
      <c r="F112" s="2"/>
    </row>
    <row r="113" spans="5:6">
      <c r="E113" s="2"/>
      <c r="F113" s="2"/>
    </row>
    <row r="114" spans="5:6">
      <c r="E114" s="2"/>
      <c r="F114" s="2"/>
    </row>
    <row r="115" spans="5:6">
      <c r="E115" s="2"/>
      <c r="F115" s="2"/>
    </row>
    <row r="116" spans="5:6">
      <c r="E116" s="2"/>
      <c r="F116" s="2"/>
    </row>
    <row r="117" spans="5:6">
      <c r="E117" s="2"/>
      <c r="F11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99"/>
  <sheetViews>
    <sheetView tabSelected="1" view="pageLayout" workbookViewId="0">
      <selection activeCell="N99" sqref="A1:N99"/>
    </sheetView>
  </sheetViews>
  <sheetFormatPr defaultRowHeight="27.75" customHeight="1"/>
  <cols>
    <col min="1" max="1" width="6.42578125" style="132" customWidth="1"/>
    <col min="2" max="2" width="21.42578125" style="132" customWidth="1"/>
    <col min="3" max="3" width="6.140625" style="132" customWidth="1"/>
    <col min="4" max="4" width="40.5703125" style="132" customWidth="1"/>
    <col min="5" max="5" width="21.85546875" style="132" customWidth="1"/>
    <col min="6" max="6" width="10.28515625" style="132" customWidth="1"/>
    <col min="7" max="7" width="40.28515625" style="132" customWidth="1"/>
    <col min="8" max="8" width="11" style="132" customWidth="1"/>
    <col min="9" max="9" width="18.28515625" style="132" customWidth="1"/>
    <col min="10" max="10" width="20.42578125" style="132" customWidth="1"/>
    <col min="11" max="11" width="11.5703125" style="132" customWidth="1"/>
    <col min="12" max="12" width="10.7109375" style="132" customWidth="1"/>
    <col min="13" max="13" width="11" style="132" customWidth="1"/>
    <col min="14" max="14" width="16" style="132" customWidth="1"/>
    <col min="15" max="16384" width="9.140625" style="132"/>
  </cols>
  <sheetData>
    <row r="1" spans="1:14" s="118" customFormat="1" ht="21" customHeight="1">
      <c r="A1" s="285" t="s">
        <v>217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</row>
    <row r="2" spans="1:14" s="118" customFormat="1" ht="21" customHeight="1">
      <c r="A2" s="285" t="s">
        <v>315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</row>
    <row r="3" spans="1:14" s="118" customFormat="1" ht="21" customHeight="1">
      <c r="A3" s="139" t="s">
        <v>82</v>
      </c>
      <c r="B3" s="139"/>
      <c r="C3" s="139" t="s">
        <v>181</v>
      </c>
      <c r="D3" s="215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s="118" customFormat="1" ht="21" customHeight="1">
      <c r="A4" s="139" t="s">
        <v>83</v>
      </c>
      <c r="B4" s="216"/>
      <c r="C4" s="139" t="s">
        <v>176</v>
      </c>
      <c r="D4" s="215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s="118" customFormat="1" ht="21" customHeight="1">
      <c r="A5" s="139" t="s">
        <v>84</v>
      </c>
      <c r="B5" s="216"/>
      <c r="C5" s="139" t="s">
        <v>151</v>
      </c>
      <c r="D5" s="215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s="118" customFormat="1" ht="21" customHeight="1">
      <c r="A6" s="139" t="s">
        <v>85</v>
      </c>
      <c r="B6" s="216"/>
      <c r="C6" s="139" t="s">
        <v>152</v>
      </c>
      <c r="D6" s="215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ht="21" customHeight="1"/>
    <row r="8" spans="1:14" s="139" customFormat="1" ht="13.5" customHeight="1">
      <c r="A8" s="284" t="s">
        <v>55</v>
      </c>
      <c r="B8" s="284" t="s">
        <v>86</v>
      </c>
      <c r="C8" s="284"/>
      <c r="D8" s="284"/>
      <c r="E8" s="284" t="s">
        <v>87</v>
      </c>
      <c r="F8" s="284" t="s">
        <v>56</v>
      </c>
      <c r="G8" s="284" t="s">
        <v>88</v>
      </c>
      <c r="H8" s="284" t="s">
        <v>89</v>
      </c>
      <c r="I8" s="284" t="s">
        <v>105</v>
      </c>
      <c r="J8" s="284"/>
      <c r="K8" s="284" t="s">
        <v>90</v>
      </c>
      <c r="L8" s="284"/>
      <c r="M8" s="284"/>
      <c r="N8" s="284" t="s">
        <v>106</v>
      </c>
    </row>
    <row r="9" spans="1:14" s="139" customFormat="1" ht="13.5" customHeight="1">
      <c r="A9" s="284"/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</row>
    <row r="10" spans="1:14" s="118" customFormat="1" ht="40.5" customHeight="1">
      <c r="A10" s="284"/>
      <c r="B10" s="119" t="s">
        <v>91</v>
      </c>
      <c r="C10" s="284" t="s">
        <v>92</v>
      </c>
      <c r="D10" s="284"/>
      <c r="E10" s="284"/>
      <c r="F10" s="284"/>
      <c r="G10" s="284"/>
      <c r="H10" s="284"/>
      <c r="I10" s="119" t="s">
        <v>160</v>
      </c>
      <c r="J10" s="119" t="s">
        <v>93</v>
      </c>
      <c r="K10" s="119" t="s">
        <v>94</v>
      </c>
      <c r="L10" s="119" t="s">
        <v>95</v>
      </c>
      <c r="M10" s="119" t="s">
        <v>96</v>
      </c>
      <c r="N10" s="284"/>
    </row>
    <row r="11" spans="1:14" s="118" customFormat="1" ht="27.75" customHeight="1">
      <c r="A11" s="120" t="s">
        <v>76</v>
      </c>
      <c r="B11" s="120" t="s">
        <v>77</v>
      </c>
      <c r="C11" s="120" t="s">
        <v>98</v>
      </c>
      <c r="D11" s="120" t="s">
        <v>78</v>
      </c>
      <c r="E11" s="120" t="s">
        <v>81</v>
      </c>
      <c r="F11" s="120" t="s">
        <v>108</v>
      </c>
      <c r="G11" s="120" t="s">
        <v>107</v>
      </c>
      <c r="H11" s="120" t="s">
        <v>131</v>
      </c>
      <c r="I11" s="120" t="s">
        <v>132</v>
      </c>
      <c r="J11" s="120" t="s">
        <v>109</v>
      </c>
      <c r="K11" s="120" t="s">
        <v>133</v>
      </c>
      <c r="L11" s="120" t="s">
        <v>134</v>
      </c>
      <c r="M11" s="120" t="s">
        <v>135</v>
      </c>
      <c r="N11" s="120" t="s">
        <v>136</v>
      </c>
    </row>
    <row r="12" spans="1:14" s="139" customFormat="1" ht="27.75" customHeight="1">
      <c r="A12" s="121">
        <v>1</v>
      </c>
      <c r="B12" s="142" t="s">
        <v>97</v>
      </c>
      <c r="C12" s="119">
        <v>1</v>
      </c>
      <c r="D12" s="116" t="s">
        <v>161</v>
      </c>
      <c r="E12" s="121" t="s">
        <v>180</v>
      </c>
      <c r="F12" s="119" t="s">
        <v>163</v>
      </c>
      <c r="G12" s="123" t="s">
        <v>164</v>
      </c>
      <c r="H12" s="119" t="s">
        <v>162</v>
      </c>
      <c r="I12" s="171">
        <f>'Pagu Ind (2)'!D11+'Pagu Ind (2)'!E11</f>
        <v>270000000</v>
      </c>
      <c r="J12" s="121" t="s">
        <v>174</v>
      </c>
      <c r="K12" s="121" t="s">
        <v>94</v>
      </c>
      <c r="L12" s="121"/>
      <c r="M12" s="121"/>
      <c r="N12" s="265" t="s">
        <v>319</v>
      </c>
    </row>
    <row r="13" spans="1:14" s="139" customFormat="1" ht="27.75" customHeight="1">
      <c r="A13" s="121"/>
      <c r="B13" s="122"/>
      <c r="C13" s="119">
        <v>2</v>
      </c>
      <c r="D13" s="116" t="s">
        <v>153</v>
      </c>
      <c r="E13" s="121" t="s">
        <v>180</v>
      </c>
      <c r="F13" s="119" t="s">
        <v>163</v>
      </c>
      <c r="G13" s="123" t="s">
        <v>248</v>
      </c>
      <c r="H13" s="119" t="s">
        <v>162</v>
      </c>
      <c r="I13" s="124">
        <f>'Pagu Ind (2)'!D12+'Pagu Ind (2)'!E12</f>
        <v>66000000</v>
      </c>
      <c r="J13" s="251" t="s">
        <v>191</v>
      </c>
      <c r="K13" s="121" t="s">
        <v>94</v>
      </c>
      <c r="L13" s="121"/>
      <c r="M13" s="121"/>
      <c r="N13" s="265" t="s">
        <v>319</v>
      </c>
    </row>
    <row r="14" spans="1:14" s="139" customFormat="1" ht="27.75" customHeight="1">
      <c r="A14" s="121"/>
      <c r="B14" s="122"/>
      <c r="C14" s="164">
        <v>3</v>
      </c>
      <c r="D14" s="116" t="s">
        <v>184</v>
      </c>
      <c r="E14" s="121" t="s">
        <v>180</v>
      </c>
      <c r="F14" s="119" t="s">
        <v>163</v>
      </c>
      <c r="G14" s="122" t="s">
        <v>166</v>
      </c>
      <c r="H14" s="119" t="s">
        <v>162</v>
      </c>
      <c r="I14" s="124">
        <f>'Pagu Ind (2)'!D13</f>
        <v>5500000</v>
      </c>
      <c r="J14" s="121" t="s">
        <v>174</v>
      </c>
      <c r="K14" s="121" t="s">
        <v>94</v>
      </c>
      <c r="L14" s="121"/>
      <c r="M14" s="121"/>
      <c r="N14" s="265" t="s">
        <v>319</v>
      </c>
    </row>
    <row r="15" spans="1:14" s="139" customFormat="1" ht="27.75" customHeight="1">
      <c r="A15" s="121"/>
      <c r="B15" s="122"/>
      <c r="C15" s="164">
        <v>4</v>
      </c>
      <c r="D15" s="116" t="s">
        <v>185</v>
      </c>
      <c r="E15" s="121" t="s">
        <v>180</v>
      </c>
      <c r="F15" s="119" t="s">
        <v>163</v>
      </c>
      <c r="G15" s="122" t="s">
        <v>165</v>
      </c>
      <c r="H15" s="119" t="s">
        <v>162</v>
      </c>
      <c r="I15" s="124">
        <f>'Pagu Ind (2)'!D14</f>
        <v>8500000</v>
      </c>
      <c r="J15" s="121" t="s">
        <v>174</v>
      </c>
      <c r="K15" s="121" t="s">
        <v>94</v>
      </c>
      <c r="L15" s="121"/>
      <c r="M15" s="121"/>
      <c r="N15" s="265" t="s">
        <v>319</v>
      </c>
    </row>
    <row r="16" spans="1:14" s="139" customFormat="1" ht="27.75" customHeight="1">
      <c r="A16" s="121"/>
      <c r="B16" s="122"/>
      <c r="C16" s="164">
        <v>5</v>
      </c>
      <c r="D16" s="116" t="s">
        <v>186</v>
      </c>
      <c r="E16" s="121" t="s">
        <v>180</v>
      </c>
      <c r="F16" s="119" t="s">
        <v>163</v>
      </c>
      <c r="G16" s="122" t="s">
        <v>167</v>
      </c>
      <c r="H16" s="119" t="s">
        <v>162</v>
      </c>
      <c r="I16" s="124">
        <f>'Pagu Ind (2)'!D15</f>
        <v>6000000</v>
      </c>
      <c r="J16" s="121" t="s">
        <v>174</v>
      </c>
      <c r="K16" s="121" t="s">
        <v>94</v>
      </c>
      <c r="L16" s="121"/>
      <c r="M16" s="121"/>
      <c r="N16" s="265" t="s">
        <v>319</v>
      </c>
    </row>
    <row r="17" spans="1:14" s="139" customFormat="1" ht="27.75" customHeight="1">
      <c r="A17" s="121"/>
      <c r="B17" s="122"/>
      <c r="C17" s="164">
        <v>6</v>
      </c>
      <c r="D17" s="116" t="s">
        <v>187</v>
      </c>
      <c r="E17" s="121" t="s">
        <v>180</v>
      </c>
      <c r="F17" s="119" t="s">
        <v>163</v>
      </c>
      <c r="G17" s="122" t="s">
        <v>168</v>
      </c>
      <c r="H17" s="119" t="s">
        <v>162</v>
      </c>
      <c r="I17" s="124">
        <f>'Pagu Ind (2)'!D16</f>
        <v>5500000</v>
      </c>
      <c r="J17" s="121" t="s">
        <v>174</v>
      </c>
      <c r="K17" s="121" t="s">
        <v>94</v>
      </c>
      <c r="L17" s="121"/>
      <c r="M17" s="121"/>
      <c r="N17" s="265" t="s">
        <v>319</v>
      </c>
    </row>
    <row r="18" spans="1:14" s="139" customFormat="1" ht="27.75" customHeight="1">
      <c r="A18" s="121"/>
      <c r="B18" s="122"/>
      <c r="C18" s="164">
        <v>7</v>
      </c>
      <c r="D18" s="116" t="s">
        <v>188</v>
      </c>
      <c r="E18" s="121" t="s">
        <v>180</v>
      </c>
      <c r="F18" s="119" t="s">
        <v>163</v>
      </c>
      <c r="G18" s="122" t="s">
        <v>169</v>
      </c>
      <c r="H18" s="119" t="s">
        <v>162</v>
      </c>
      <c r="I18" s="124">
        <f>'Pagu Ind (2)'!D17</f>
        <v>2800000</v>
      </c>
      <c r="J18" s="121" t="s">
        <v>174</v>
      </c>
      <c r="K18" s="121" t="s">
        <v>94</v>
      </c>
      <c r="L18" s="121"/>
      <c r="M18" s="121"/>
      <c r="N18" s="265" t="s">
        <v>319</v>
      </c>
    </row>
    <row r="19" spans="1:14" s="139" customFormat="1" ht="27.75" customHeight="1">
      <c r="A19" s="121"/>
      <c r="B19" s="122"/>
      <c r="C19" s="164">
        <v>8</v>
      </c>
      <c r="D19" s="116" t="s">
        <v>189</v>
      </c>
      <c r="E19" s="121" t="s">
        <v>180</v>
      </c>
      <c r="F19" s="162" t="s">
        <v>163</v>
      </c>
      <c r="G19" s="122" t="s">
        <v>170</v>
      </c>
      <c r="H19" s="162" t="s">
        <v>162</v>
      </c>
      <c r="I19" s="124">
        <f>'Pagu Ind (2)'!D18</f>
        <v>2800000</v>
      </c>
      <c r="J19" s="121" t="s">
        <v>174</v>
      </c>
      <c r="K19" s="121" t="s">
        <v>94</v>
      </c>
      <c r="L19" s="121"/>
      <c r="M19" s="121"/>
      <c r="N19" s="265" t="s">
        <v>319</v>
      </c>
    </row>
    <row r="20" spans="1:14" s="139" customFormat="1" ht="27.75" customHeight="1">
      <c r="A20" s="121"/>
      <c r="B20" s="122"/>
      <c r="C20" s="283">
        <v>9</v>
      </c>
      <c r="D20" s="197" t="str">
        <f>'Pagu Ind (2)'!B19</f>
        <v>Pengadaan Pinger Print</v>
      </c>
      <c r="E20" s="121" t="s">
        <v>180</v>
      </c>
      <c r="F20" s="283" t="s">
        <v>163</v>
      </c>
      <c r="G20" s="122" t="s">
        <v>345</v>
      </c>
      <c r="H20" s="283" t="s">
        <v>162</v>
      </c>
      <c r="I20" s="124">
        <v>5000000</v>
      </c>
      <c r="J20" s="121" t="s">
        <v>174</v>
      </c>
      <c r="K20" s="121" t="s">
        <v>94</v>
      </c>
      <c r="L20" s="121"/>
      <c r="M20" s="121"/>
      <c r="N20" s="283" t="s">
        <v>319</v>
      </c>
    </row>
    <row r="21" spans="1:14" s="141" customFormat="1" ht="27.75" customHeight="1">
      <c r="A21" s="126" t="s">
        <v>99</v>
      </c>
      <c r="B21" s="127"/>
      <c r="C21" s="127"/>
      <c r="D21" s="127"/>
      <c r="E21" s="126"/>
      <c r="F21" s="127"/>
      <c r="G21" s="127"/>
      <c r="H21" s="127"/>
      <c r="I21" s="128">
        <f>SUM(I12:I19)</f>
        <v>367100000</v>
      </c>
      <c r="J21" s="140"/>
      <c r="K21" s="157"/>
      <c r="L21" s="157"/>
      <c r="M21" s="157"/>
      <c r="N21" s="201"/>
    </row>
    <row r="22" spans="1:14" s="139" customFormat="1" ht="27.75" customHeight="1">
      <c r="A22" s="121">
        <v>2</v>
      </c>
      <c r="B22" s="142" t="s">
        <v>100</v>
      </c>
      <c r="C22" s="119">
        <v>1</v>
      </c>
      <c r="D22" s="197" t="str">
        <f>'Pagu Ind (2)'!B21</f>
        <v>Operasional PAUD / TK</v>
      </c>
      <c r="E22" s="121" t="s">
        <v>180</v>
      </c>
      <c r="F22" s="208" t="s">
        <v>163</v>
      </c>
      <c r="G22" s="122" t="s">
        <v>200</v>
      </c>
      <c r="H22" s="119" t="s">
        <v>162</v>
      </c>
      <c r="I22" s="173">
        <f>'Pagu Ind (2)'!C21</f>
        <v>20000000</v>
      </c>
      <c r="J22" s="121" t="s">
        <v>171</v>
      </c>
      <c r="K22" s="121" t="s">
        <v>94</v>
      </c>
      <c r="L22" s="121"/>
      <c r="M22" s="121"/>
      <c r="N22" s="265" t="s">
        <v>319</v>
      </c>
    </row>
    <row r="23" spans="1:14" s="139" customFormat="1" ht="27.75" customHeight="1">
      <c r="A23" s="129"/>
      <c r="B23" s="142"/>
      <c r="C23" s="164">
        <v>2</v>
      </c>
      <c r="D23" s="197" t="str">
        <f>'Pagu Ind (2)'!B22</f>
        <v>Operasional Madrasah Desa</v>
      </c>
      <c r="E23" s="121" t="s">
        <v>180</v>
      </c>
      <c r="F23" s="164" t="s">
        <v>163</v>
      </c>
      <c r="G23" s="122" t="s">
        <v>200</v>
      </c>
      <c r="H23" s="164" t="s">
        <v>162</v>
      </c>
      <c r="I23" s="124">
        <f>'Pagu Ind (2)'!C22</f>
        <v>55000000</v>
      </c>
      <c r="J23" s="121" t="s">
        <v>171</v>
      </c>
      <c r="K23" s="121" t="s">
        <v>94</v>
      </c>
      <c r="L23" s="121"/>
      <c r="M23" s="121"/>
      <c r="N23" s="265" t="s">
        <v>319</v>
      </c>
    </row>
    <row r="24" spans="1:14" s="139" customFormat="1" ht="27.75" customHeight="1">
      <c r="A24" s="129"/>
      <c r="B24" s="142"/>
      <c r="C24" s="229">
        <v>3</v>
      </c>
      <c r="D24" s="197" t="str">
        <f>'Pagu Ind (2)'!B23</f>
        <v>Penyelenggaraan Posyandu</v>
      </c>
      <c r="E24" s="121" t="s">
        <v>180</v>
      </c>
      <c r="F24" s="169" t="s">
        <v>163</v>
      </c>
      <c r="G24" s="116" t="s">
        <v>201</v>
      </c>
      <c r="H24" s="169" t="s">
        <v>162</v>
      </c>
      <c r="I24" s="124">
        <f>'Pagu Ind (2)'!C23</f>
        <v>50000000</v>
      </c>
      <c r="J24" s="121" t="s">
        <v>171</v>
      </c>
      <c r="K24" s="121" t="s">
        <v>94</v>
      </c>
      <c r="L24" s="121"/>
      <c r="M24" s="121"/>
      <c r="N24" s="265" t="s">
        <v>319</v>
      </c>
    </row>
    <row r="25" spans="1:14" s="139" customFormat="1" ht="27.75" customHeight="1">
      <c r="A25" s="129"/>
      <c r="B25" s="142"/>
      <c r="C25" s="229">
        <v>4</v>
      </c>
      <c r="D25" s="197" t="str">
        <f>'Pagu Ind (2)'!B24</f>
        <v>Penyuluhan Bidang Kesehatan</v>
      </c>
      <c r="E25" s="121" t="s">
        <v>180</v>
      </c>
      <c r="F25" s="169" t="s">
        <v>163</v>
      </c>
      <c r="G25" s="122" t="s">
        <v>216</v>
      </c>
      <c r="H25" s="169" t="s">
        <v>162</v>
      </c>
      <c r="I25" s="124">
        <f>'Pagu Ind (2)'!C24</f>
        <v>20000000</v>
      </c>
      <c r="J25" s="121" t="s">
        <v>171</v>
      </c>
      <c r="K25" s="121" t="s">
        <v>94</v>
      </c>
      <c r="L25" s="121"/>
      <c r="M25" s="121"/>
      <c r="N25" s="265" t="s">
        <v>319</v>
      </c>
    </row>
    <row r="26" spans="1:14" s="139" customFormat="1" ht="27.75" customHeight="1">
      <c r="A26" s="129"/>
      <c r="B26" s="119"/>
      <c r="C26" s="229">
        <v>5</v>
      </c>
      <c r="D26" s="197" t="str">
        <f>'Pagu Ind (2)'!B25</f>
        <v>Penyelenggaraan Desa Siaga Kesehatan</v>
      </c>
      <c r="E26" s="121" t="s">
        <v>180</v>
      </c>
      <c r="F26" s="119" t="s">
        <v>163</v>
      </c>
      <c r="G26" s="122" t="s">
        <v>216</v>
      </c>
      <c r="H26" s="119" t="s">
        <v>162</v>
      </c>
      <c r="I26" s="124">
        <f>'Pagu Ind (2)'!C25</f>
        <v>15000000</v>
      </c>
      <c r="J26" s="121" t="s">
        <v>171</v>
      </c>
      <c r="K26" s="121" t="s">
        <v>94</v>
      </c>
      <c r="L26" s="121"/>
      <c r="M26" s="121"/>
      <c r="N26" s="265" t="s">
        <v>319</v>
      </c>
    </row>
    <row r="27" spans="1:14" s="139" customFormat="1" ht="27.75" customHeight="1">
      <c r="A27" s="129"/>
      <c r="B27" s="122"/>
      <c r="C27" s="229">
        <v>6</v>
      </c>
      <c r="D27" s="210" t="str">
        <f>'Pagu Ind (2)'!B26</f>
        <v>Penyelenggaraan Posbindu</v>
      </c>
      <c r="E27" s="121" t="s">
        <v>180</v>
      </c>
      <c r="F27" s="149" t="s">
        <v>163</v>
      </c>
      <c r="G27" s="122" t="s">
        <v>216</v>
      </c>
      <c r="H27" s="150" t="s">
        <v>162</v>
      </c>
      <c r="I27" s="124">
        <f>'Pagu Ind (2)'!C26</f>
        <v>15000000</v>
      </c>
      <c r="J27" s="121" t="s">
        <v>171</v>
      </c>
      <c r="K27" s="121" t="s">
        <v>94</v>
      </c>
      <c r="L27" s="121"/>
      <c r="M27" s="121"/>
      <c r="N27" s="265" t="s">
        <v>319</v>
      </c>
    </row>
    <row r="28" spans="1:14" s="139" customFormat="1" ht="27.75" customHeight="1">
      <c r="A28" s="129"/>
      <c r="B28" s="180"/>
      <c r="C28" s="229">
        <v>7</v>
      </c>
      <c r="D28" s="210" t="str">
        <f>'Pagu Ind (2)'!B27</f>
        <v>Penyelenggaraan PPKBD dan SUB PPKBD</v>
      </c>
      <c r="E28" s="121" t="s">
        <v>180</v>
      </c>
      <c r="F28" s="180" t="s">
        <v>163</v>
      </c>
      <c r="G28" s="129" t="s">
        <v>250</v>
      </c>
      <c r="H28" s="180" t="s">
        <v>162</v>
      </c>
      <c r="I28" s="124">
        <f>'Pagu Ind (2)'!C27</f>
        <v>2500000</v>
      </c>
      <c r="J28" s="121" t="s">
        <v>171</v>
      </c>
      <c r="K28" s="121" t="s">
        <v>94</v>
      </c>
      <c r="L28" s="121"/>
      <c r="M28" s="121"/>
      <c r="N28" s="265" t="s">
        <v>319</v>
      </c>
    </row>
    <row r="29" spans="1:14" s="139" customFormat="1" ht="27.75" customHeight="1">
      <c r="A29" s="129"/>
      <c r="B29" s="251"/>
      <c r="C29" s="251">
        <v>8</v>
      </c>
      <c r="D29" s="210" t="str">
        <f>'Pagu Ind (2)'!B28</f>
        <v>Penyuluhan HIV</v>
      </c>
      <c r="E29" s="121" t="s">
        <v>180</v>
      </c>
      <c r="F29" s="251" t="s">
        <v>163</v>
      </c>
      <c r="G29" s="129" t="s">
        <v>300</v>
      </c>
      <c r="H29" s="251" t="s">
        <v>162</v>
      </c>
      <c r="I29" s="124">
        <f>'Pagu Ind (2)'!C28</f>
        <v>5000000</v>
      </c>
      <c r="J29" s="121" t="s">
        <v>171</v>
      </c>
      <c r="K29" s="121" t="s">
        <v>94</v>
      </c>
      <c r="L29" s="121"/>
      <c r="M29" s="121"/>
      <c r="N29" s="265" t="s">
        <v>319</v>
      </c>
    </row>
    <row r="30" spans="1:14" s="139" customFormat="1" ht="27.75" customHeight="1">
      <c r="A30" s="129"/>
      <c r="B30" s="180"/>
      <c r="C30" s="251">
        <v>9</v>
      </c>
      <c r="D30" s="210" t="str">
        <f>'Pagu Ind (2)'!B29</f>
        <v>Pengelolaan Jaringan Informasi Desa</v>
      </c>
      <c r="E30" s="121" t="s">
        <v>180</v>
      </c>
      <c r="F30" s="180" t="s">
        <v>163</v>
      </c>
      <c r="G30" s="122" t="s">
        <v>249</v>
      </c>
      <c r="H30" s="180" t="s">
        <v>162</v>
      </c>
      <c r="I30" s="124">
        <f>'Pagu Ind (2)'!C29</f>
        <v>5000000</v>
      </c>
      <c r="J30" s="121" t="s">
        <v>171</v>
      </c>
      <c r="K30" s="121" t="s">
        <v>94</v>
      </c>
      <c r="L30" s="121"/>
      <c r="M30" s="121"/>
      <c r="N30" s="265" t="s">
        <v>319</v>
      </c>
    </row>
    <row r="31" spans="1:14" s="139" customFormat="1" ht="27.75" customHeight="1">
      <c r="A31" s="129"/>
      <c r="B31" s="160"/>
      <c r="C31" s="251">
        <v>10</v>
      </c>
      <c r="D31" s="236" t="str">
        <f>'Pagu Ind (2)'!B30</f>
        <v>Operasional KPMD</v>
      </c>
      <c r="E31" s="121" t="s">
        <v>180</v>
      </c>
      <c r="F31" s="208" t="s">
        <v>163</v>
      </c>
      <c r="G31" s="122" t="s">
        <v>199</v>
      </c>
      <c r="H31" s="208" t="s">
        <v>162</v>
      </c>
      <c r="I31" s="124">
        <f>'Pagu Ind (2)'!G30</f>
        <v>5000000</v>
      </c>
      <c r="J31" s="121" t="s">
        <v>247</v>
      </c>
      <c r="K31" s="121" t="s">
        <v>94</v>
      </c>
      <c r="L31" s="121"/>
      <c r="M31" s="121"/>
      <c r="N31" s="265" t="s">
        <v>319</v>
      </c>
    </row>
    <row r="32" spans="1:14" s="139" customFormat="1" ht="27.75" customHeight="1">
      <c r="A32" s="129"/>
      <c r="B32" s="182"/>
      <c r="C32" s="280">
        <v>11</v>
      </c>
      <c r="D32" s="237" t="str">
        <f>'Pagu Ind (2)'!B31</f>
        <v>Penyelenggaraan KPM</v>
      </c>
      <c r="E32" s="121" t="s">
        <v>180</v>
      </c>
      <c r="F32" s="232" t="s">
        <v>163</v>
      </c>
      <c r="G32" s="206" t="s">
        <v>251</v>
      </c>
      <c r="H32" s="204" t="s">
        <v>162</v>
      </c>
      <c r="I32" s="199">
        <f>'Pagu Ind (2)'!C31</f>
        <v>5000000</v>
      </c>
      <c r="J32" s="121" t="s">
        <v>171</v>
      </c>
      <c r="K32" s="205" t="s">
        <v>94</v>
      </c>
      <c r="L32" s="206"/>
      <c r="M32" s="206"/>
      <c r="N32" s="265" t="s">
        <v>319</v>
      </c>
    </row>
    <row r="33" spans="1:14" s="139" customFormat="1" ht="27.75" customHeight="1">
      <c r="A33" s="129"/>
      <c r="B33" s="182"/>
      <c r="C33" s="280">
        <v>12</v>
      </c>
      <c r="D33" s="211" t="str">
        <f>'Pagu Ind (2)'!B32</f>
        <v>Pembangunan Tebing Rt 01</v>
      </c>
      <c r="E33" s="200" t="s">
        <v>276</v>
      </c>
      <c r="F33" s="182" t="s">
        <v>163</v>
      </c>
      <c r="G33" s="122" t="s">
        <v>252</v>
      </c>
      <c r="H33" s="182" t="s">
        <v>162</v>
      </c>
      <c r="I33" s="214">
        <f>'Pagu Ind (2)'!C32</f>
        <v>75000000</v>
      </c>
      <c r="J33" s="121" t="s">
        <v>171</v>
      </c>
      <c r="K33" s="121" t="s">
        <v>94</v>
      </c>
      <c r="L33" s="121"/>
      <c r="M33" s="121"/>
      <c r="N33" s="265" t="s">
        <v>319</v>
      </c>
    </row>
    <row r="34" spans="1:14" s="139" customFormat="1" ht="27.75" customHeight="1">
      <c r="A34" s="129"/>
      <c r="B34" s="208"/>
      <c r="C34" s="280">
        <v>13</v>
      </c>
      <c r="D34" s="212" t="str">
        <f>'Pagu Ind (2)'!B33</f>
        <v>Drainase Rt 02 ( Maskuri - Ngasripah )</v>
      </c>
      <c r="E34" s="121" t="s">
        <v>296</v>
      </c>
      <c r="F34" s="208" t="s">
        <v>163</v>
      </c>
      <c r="G34" s="122" t="s">
        <v>253</v>
      </c>
      <c r="H34" s="208" t="s">
        <v>162</v>
      </c>
      <c r="I34" s="214">
        <f>'Pagu Ind (2)'!C33</f>
        <v>100000000</v>
      </c>
      <c r="J34" s="121" t="s">
        <v>171</v>
      </c>
      <c r="K34" s="121" t="s">
        <v>94</v>
      </c>
      <c r="L34" s="121"/>
      <c r="M34" s="121"/>
      <c r="N34" s="265" t="s">
        <v>319</v>
      </c>
    </row>
    <row r="35" spans="1:14" s="139" customFormat="1" ht="27.75" customHeight="1">
      <c r="A35" s="129"/>
      <c r="B35" s="208"/>
      <c r="C35" s="280">
        <v>14</v>
      </c>
      <c r="D35" s="212" t="str">
        <f>'Pagu Ind (2)'!B34</f>
        <v>Pavingisasi Samping Ahmad</v>
      </c>
      <c r="E35" s="121" t="s">
        <v>274</v>
      </c>
      <c r="F35" s="208" t="s">
        <v>163</v>
      </c>
      <c r="G35" s="129" t="s">
        <v>254</v>
      </c>
      <c r="H35" s="208" t="s">
        <v>162</v>
      </c>
      <c r="I35" s="214">
        <f>'Pagu Ind (2)'!C34</f>
        <v>50000000</v>
      </c>
      <c r="J35" s="121" t="s">
        <v>171</v>
      </c>
      <c r="K35" s="121" t="s">
        <v>94</v>
      </c>
      <c r="L35" s="121"/>
      <c r="M35" s="121"/>
      <c r="N35" s="265" t="s">
        <v>319</v>
      </c>
    </row>
    <row r="36" spans="1:14" s="139" customFormat="1" ht="27.75" customHeight="1">
      <c r="A36" s="129"/>
      <c r="B36" s="208"/>
      <c r="C36" s="280">
        <v>15</v>
      </c>
      <c r="D36" s="212" t="str">
        <f>'Pagu Ind (2)'!B35</f>
        <v>Pemb. Rabat Beton dan Pavingisasi Jalan Poros Desa</v>
      </c>
      <c r="E36" s="121" t="s">
        <v>296</v>
      </c>
      <c r="F36" s="208" t="s">
        <v>163</v>
      </c>
      <c r="G36" s="129" t="s">
        <v>196</v>
      </c>
      <c r="H36" s="208" t="s">
        <v>162</v>
      </c>
      <c r="I36" s="214">
        <f>'Pagu Ind (2)'!C35</f>
        <v>200000000</v>
      </c>
      <c r="J36" s="121" t="s">
        <v>171</v>
      </c>
      <c r="K36" s="121" t="s">
        <v>94</v>
      </c>
      <c r="L36" s="121"/>
      <c r="M36" s="121"/>
      <c r="N36" s="265" t="s">
        <v>319</v>
      </c>
    </row>
    <row r="37" spans="1:14" s="139" customFormat="1" ht="27.75" customHeight="1">
      <c r="A37" s="129"/>
      <c r="B37" s="208"/>
      <c r="C37" s="280">
        <v>16</v>
      </c>
      <c r="D37" s="210" t="str">
        <f>'Pagu Ind (2)'!B36</f>
        <v>Pemb. Gorong2 Plat Beton Jalan Pertanian</v>
      </c>
      <c r="E37" s="121" t="s">
        <v>340</v>
      </c>
      <c r="F37" s="180" t="s">
        <v>163</v>
      </c>
      <c r="G37" s="122" t="s">
        <v>252</v>
      </c>
      <c r="H37" s="180" t="s">
        <v>162</v>
      </c>
      <c r="I37" s="199">
        <f>'Pagu Ind (2)'!C36</f>
        <v>50000000</v>
      </c>
      <c r="J37" s="121" t="s">
        <v>171</v>
      </c>
      <c r="K37" s="121" t="s">
        <v>94</v>
      </c>
      <c r="L37" s="121"/>
      <c r="M37" s="121"/>
      <c r="N37" s="265" t="s">
        <v>319</v>
      </c>
    </row>
    <row r="38" spans="1:14" s="139" customFormat="1" ht="27.75" customHeight="1">
      <c r="A38" s="129"/>
      <c r="B38" s="229"/>
      <c r="C38" s="280">
        <v>17</v>
      </c>
      <c r="D38" s="230" t="str">
        <f>'Pagu Ind (2)'!B37</f>
        <v>Pemb. Rabat Beton ( Huri ke timur )</v>
      </c>
      <c r="E38" s="121" t="s">
        <v>296</v>
      </c>
      <c r="F38" s="229" t="s">
        <v>163</v>
      </c>
      <c r="G38" s="129" t="s">
        <v>255</v>
      </c>
      <c r="H38" s="229" t="s">
        <v>162</v>
      </c>
      <c r="I38" s="199">
        <f>'Pagu Ind (2)'!C37</f>
        <v>25000000</v>
      </c>
      <c r="J38" s="121" t="s">
        <v>171</v>
      </c>
      <c r="K38" s="121" t="s">
        <v>94</v>
      </c>
      <c r="L38" s="205"/>
      <c r="M38" s="205"/>
      <c r="N38" s="265" t="s">
        <v>319</v>
      </c>
    </row>
    <row r="39" spans="1:14" s="139" customFormat="1" ht="27.75" customHeight="1">
      <c r="A39" s="129"/>
      <c r="B39" s="229"/>
      <c r="C39" s="280">
        <v>18</v>
      </c>
      <c r="D39" s="230" t="str">
        <f>'Pagu Ind (2)'!B38</f>
        <v>Pemb. Rabat Beton Jalan Utama Desa</v>
      </c>
      <c r="E39" s="121" t="s">
        <v>274</v>
      </c>
      <c r="F39" s="229" t="s">
        <v>163</v>
      </c>
      <c r="G39" s="129" t="s">
        <v>255</v>
      </c>
      <c r="H39" s="229" t="s">
        <v>162</v>
      </c>
      <c r="I39" s="199">
        <f>'Pagu Ind (2)'!C38</f>
        <v>100000000</v>
      </c>
      <c r="J39" s="121" t="s">
        <v>171</v>
      </c>
      <c r="K39" s="121" t="s">
        <v>94</v>
      </c>
      <c r="L39" s="205"/>
      <c r="M39" s="205"/>
      <c r="N39" s="265" t="s">
        <v>319</v>
      </c>
    </row>
    <row r="40" spans="1:14" s="139" customFormat="1" ht="27.75" customHeight="1">
      <c r="A40" s="129"/>
      <c r="B40" s="232"/>
      <c r="C40" s="280">
        <v>19</v>
      </c>
      <c r="D40" s="212" t="str">
        <f>'Pagu Ind (2)'!B39</f>
        <v>Pemb. Drainase Rt 04 ( Karang Anyar )</v>
      </c>
      <c r="E40" s="121" t="s">
        <v>275</v>
      </c>
      <c r="F40" s="232" t="s">
        <v>163</v>
      </c>
      <c r="G40" s="122" t="s">
        <v>256</v>
      </c>
      <c r="H40" s="232" t="s">
        <v>162</v>
      </c>
      <c r="I40" s="214">
        <f>'Pagu Ind (2)'!C39</f>
        <v>75000000</v>
      </c>
      <c r="J40" s="121" t="s">
        <v>171</v>
      </c>
      <c r="K40" s="121" t="s">
        <v>94</v>
      </c>
      <c r="L40" s="205"/>
      <c r="M40" s="205"/>
      <c r="N40" s="265" t="s">
        <v>319</v>
      </c>
    </row>
    <row r="41" spans="1:14" s="139" customFormat="1" ht="27.75" customHeight="1">
      <c r="A41" s="129"/>
      <c r="B41" s="232"/>
      <c r="C41" s="280">
        <v>20</v>
      </c>
      <c r="D41" s="212" t="str">
        <f>'Pagu Ind (2)'!B40</f>
        <v>Pemb. Drainase Rt 04 ( Karang Wetan )</v>
      </c>
      <c r="E41" s="121" t="s">
        <v>275</v>
      </c>
      <c r="F41" s="232" t="s">
        <v>163</v>
      </c>
      <c r="G41" s="122" t="s">
        <v>253</v>
      </c>
      <c r="H41" s="232" t="s">
        <v>162</v>
      </c>
      <c r="I41" s="214">
        <f>'Pagu Ind (2)'!C40</f>
        <v>75000000</v>
      </c>
      <c r="J41" s="121" t="s">
        <v>171</v>
      </c>
      <c r="K41" s="205" t="s">
        <v>94</v>
      </c>
      <c r="L41" s="205"/>
      <c r="M41" s="205"/>
      <c r="N41" s="265" t="s">
        <v>319</v>
      </c>
    </row>
    <row r="42" spans="1:14" s="139" customFormat="1" ht="27.75" customHeight="1">
      <c r="A42" s="129"/>
      <c r="B42" s="265"/>
      <c r="C42" s="280">
        <v>21</v>
      </c>
      <c r="D42" s="212" t="e">
        <f>'Pagu Ind (2)'!B40:B41</f>
        <v>#VALUE!</v>
      </c>
      <c r="E42" s="121" t="s">
        <v>274</v>
      </c>
      <c r="F42" s="265" t="s">
        <v>163</v>
      </c>
      <c r="G42" s="122" t="s">
        <v>317</v>
      </c>
      <c r="H42" s="265" t="s">
        <v>162</v>
      </c>
      <c r="I42" s="214">
        <f>'Pagu Ind (2)'!C41</f>
        <v>75000000</v>
      </c>
      <c r="J42" s="121" t="s">
        <v>171</v>
      </c>
      <c r="K42" s="121" t="s">
        <v>94</v>
      </c>
      <c r="L42" s="205"/>
      <c r="M42" s="205"/>
      <c r="N42" s="265" t="s">
        <v>319</v>
      </c>
    </row>
    <row r="43" spans="1:14" s="139" customFormat="1" ht="27.75" customHeight="1">
      <c r="A43" s="129"/>
      <c r="B43" s="265"/>
      <c r="C43" s="280">
        <v>22</v>
      </c>
      <c r="D43" s="212" t="str">
        <f>'Pagu Ind (2)'!B42</f>
        <v xml:space="preserve">Jambanisasi untuk keluarga Miskin </v>
      </c>
      <c r="E43" s="121" t="s">
        <v>180</v>
      </c>
      <c r="F43" s="280" t="s">
        <v>316</v>
      </c>
      <c r="G43" s="129" t="s">
        <v>255</v>
      </c>
      <c r="H43" s="265" t="s">
        <v>162</v>
      </c>
      <c r="I43" s="214">
        <f>'Pagu Ind (2)'!C42</f>
        <v>30000000</v>
      </c>
      <c r="J43" s="121" t="s">
        <v>171</v>
      </c>
      <c r="K43" s="205" t="s">
        <v>94</v>
      </c>
      <c r="L43" s="205"/>
      <c r="M43" s="205"/>
      <c r="N43" s="265" t="s">
        <v>319</v>
      </c>
    </row>
    <row r="44" spans="1:14" s="139" customFormat="1" ht="27.75" customHeight="1">
      <c r="A44" s="129"/>
      <c r="B44" s="265"/>
      <c r="C44" s="280">
        <v>23</v>
      </c>
      <c r="D44" s="212" t="str">
        <f>'Pagu Ind (2)'!B43</f>
        <v>Pembangunan RTLH</v>
      </c>
      <c r="E44" s="121" t="s">
        <v>180</v>
      </c>
      <c r="F44" s="265" t="s">
        <v>316</v>
      </c>
      <c r="G44" s="122" t="s">
        <v>318</v>
      </c>
      <c r="H44" s="265" t="s">
        <v>162</v>
      </c>
      <c r="I44" s="214">
        <f>'Pagu Ind (2)'!C43</f>
        <v>100000000</v>
      </c>
      <c r="J44" s="121" t="s">
        <v>171</v>
      </c>
      <c r="K44" s="121" t="s">
        <v>94</v>
      </c>
      <c r="L44" s="205"/>
      <c r="M44" s="205"/>
      <c r="N44" s="265" t="s">
        <v>319</v>
      </c>
    </row>
    <row r="45" spans="1:14" s="139" customFormat="1" ht="27.75" customHeight="1">
      <c r="A45" s="129"/>
      <c r="B45" s="280"/>
      <c r="C45" s="280">
        <v>24</v>
      </c>
      <c r="D45" s="212" t="str">
        <f>'Pagu Ind (2)'!B44</f>
        <v>Rehab PKD Desa</v>
      </c>
      <c r="E45" s="121" t="s">
        <v>180</v>
      </c>
      <c r="F45" s="280" t="s">
        <v>163</v>
      </c>
      <c r="G45" s="122" t="s">
        <v>341</v>
      </c>
      <c r="H45" s="280" t="s">
        <v>162</v>
      </c>
      <c r="I45" s="214">
        <f>'Pagu Ind (2)'!C44</f>
        <v>50000000</v>
      </c>
      <c r="J45" s="121" t="s">
        <v>171</v>
      </c>
      <c r="K45" s="205" t="s">
        <v>94</v>
      </c>
      <c r="L45" s="205"/>
      <c r="M45" s="205"/>
      <c r="N45" s="280" t="s">
        <v>319</v>
      </c>
    </row>
    <row r="46" spans="1:14" s="139" customFormat="1" ht="27.75" customHeight="1">
      <c r="A46" s="129"/>
      <c r="B46" s="280"/>
      <c r="C46" s="280">
        <v>25</v>
      </c>
      <c r="D46" s="212" t="str">
        <f>'Pagu Ind (2)'!B45</f>
        <v>Pembangunan Kantor Desa</v>
      </c>
      <c r="E46" s="121" t="s">
        <v>180</v>
      </c>
      <c r="F46" s="280" t="s">
        <v>163</v>
      </c>
      <c r="G46" s="122" t="s">
        <v>342</v>
      </c>
      <c r="H46" s="280" t="s">
        <v>162</v>
      </c>
      <c r="I46" s="214">
        <f>'Pagu Ind (2)'!H45</f>
        <v>100000000</v>
      </c>
      <c r="J46" s="121" t="s">
        <v>171</v>
      </c>
      <c r="K46" s="121" t="s">
        <v>94</v>
      </c>
      <c r="L46" s="205"/>
      <c r="M46" s="205"/>
      <c r="N46" s="280" t="s">
        <v>319</v>
      </c>
    </row>
    <row r="47" spans="1:14" s="139" customFormat="1" ht="40.5" customHeight="1">
      <c r="A47" s="129"/>
      <c r="B47" s="240"/>
      <c r="C47" s="280">
        <v>26</v>
      </c>
      <c r="D47" s="212" t="str">
        <f>'Pagu Ind (2)'!B46</f>
        <v>Revitalisasi Bumdes</v>
      </c>
      <c r="E47" s="121" t="s">
        <v>180</v>
      </c>
      <c r="F47" s="240" t="s">
        <v>288</v>
      </c>
      <c r="G47" s="167" t="s">
        <v>285</v>
      </c>
      <c r="H47" s="240" t="s">
        <v>162</v>
      </c>
      <c r="I47" s="214">
        <f>'Pagu Ind (2)'!C46</f>
        <v>25000000</v>
      </c>
      <c r="J47" s="121" t="s">
        <v>171</v>
      </c>
      <c r="K47" s="205" t="s">
        <v>94</v>
      </c>
      <c r="L47" s="205"/>
      <c r="M47" s="205"/>
      <c r="N47" s="265" t="s">
        <v>319</v>
      </c>
    </row>
    <row r="48" spans="1:14" s="139" customFormat="1" ht="40.5" customHeight="1">
      <c r="A48" s="129"/>
      <c r="B48" s="240"/>
      <c r="C48" s="280">
        <v>27</v>
      </c>
      <c r="D48" s="212" t="str">
        <f>'Pagu Ind (2)'!B47</f>
        <v>Penyelenggaraan Bina Keluarga Balita (BKB)/ parenting bagi orangtua anak usia 0-3 tahun</v>
      </c>
      <c r="E48" s="121" t="s">
        <v>180</v>
      </c>
      <c r="F48" s="240" t="s">
        <v>289</v>
      </c>
      <c r="G48" s="167" t="s">
        <v>286</v>
      </c>
      <c r="H48" s="240" t="s">
        <v>162</v>
      </c>
      <c r="I48" s="214">
        <f>'Pagu Ind (2)'!C47</f>
        <v>6000000</v>
      </c>
      <c r="J48" s="121" t="s">
        <v>171</v>
      </c>
      <c r="K48" s="205" t="s">
        <v>94</v>
      </c>
      <c r="L48" s="205"/>
      <c r="M48" s="205"/>
      <c r="N48" s="265" t="s">
        <v>319</v>
      </c>
    </row>
    <row r="49" spans="1:14" s="139" customFormat="1" ht="40.5" customHeight="1">
      <c r="A49" s="129"/>
      <c r="B49" s="240"/>
      <c r="C49" s="280">
        <v>28</v>
      </c>
      <c r="D49" s="212" t="str">
        <f>'Pagu Ind (2)'!B48</f>
        <v>Pengelolaan dan Pembinaan Rumah Desa Sehat (RDS)</v>
      </c>
      <c r="E49" s="121" t="s">
        <v>180</v>
      </c>
      <c r="F49" s="240" t="s">
        <v>290</v>
      </c>
      <c r="G49" s="167" t="s">
        <v>287</v>
      </c>
      <c r="H49" s="240" t="s">
        <v>162</v>
      </c>
      <c r="I49" s="214">
        <f>'Pagu Ind (2)'!C48</f>
        <v>3000000</v>
      </c>
      <c r="J49" s="121" t="s">
        <v>171</v>
      </c>
      <c r="K49" s="205" t="s">
        <v>94</v>
      </c>
      <c r="L49" s="205"/>
      <c r="M49" s="205"/>
      <c r="N49" s="265" t="s">
        <v>319</v>
      </c>
    </row>
    <row r="50" spans="1:14" s="139" customFormat="1" ht="40.5" customHeight="1">
      <c r="A50" s="129"/>
      <c r="B50" s="266"/>
      <c r="C50" s="280">
        <v>29</v>
      </c>
      <c r="D50" s="212" t="str">
        <f>'Pagu Ind (2)'!B49</f>
        <v>Destinasi Wisata</v>
      </c>
      <c r="E50" s="121" t="s">
        <v>180</v>
      </c>
      <c r="F50" s="266" t="s">
        <v>163</v>
      </c>
      <c r="G50" s="167" t="s">
        <v>321</v>
      </c>
      <c r="H50" s="266" t="s">
        <v>162</v>
      </c>
      <c r="I50" s="214">
        <f>'Pagu Ind (2)'!C49</f>
        <v>50000000</v>
      </c>
      <c r="J50" s="121" t="s">
        <v>171</v>
      </c>
      <c r="K50" s="205" t="s">
        <v>94</v>
      </c>
      <c r="L50" s="205"/>
      <c r="M50" s="205"/>
      <c r="N50" s="266" t="s">
        <v>319</v>
      </c>
    </row>
    <row r="51" spans="1:14" s="139" customFormat="1" ht="40.5" customHeight="1">
      <c r="A51" s="129"/>
      <c r="B51" s="251"/>
      <c r="C51" s="280">
        <v>30</v>
      </c>
      <c r="D51" s="212" t="str">
        <f>'Pagu Ind (2)'!B50</f>
        <v>Infografis Desa</v>
      </c>
      <c r="E51" s="121" t="s">
        <v>180</v>
      </c>
      <c r="F51" s="251" t="s">
        <v>277</v>
      </c>
      <c r="G51" s="167" t="s">
        <v>298</v>
      </c>
      <c r="H51" s="251" t="s">
        <v>162</v>
      </c>
      <c r="I51" s="214">
        <f>'Pagu Ind (2)'!C50</f>
        <v>1000000</v>
      </c>
      <c r="J51" s="121" t="s">
        <v>171</v>
      </c>
      <c r="K51" s="205" t="s">
        <v>94</v>
      </c>
      <c r="L51" s="205"/>
      <c r="M51" s="205"/>
      <c r="N51" s="265" t="s">
        <v>319</v>
      </c>
    </row>
    <row r="52" spans="1:14" s="139" customFormat="1" ht="40.5" customHeight="1">
      <c r="A52" s="129"/>
      <c r="B52" s="252"/>
      <c r="C52" s="280">
        <v>31</v>
      </c>
      <c r="D52" s="212" t="str">
        <f>'Pagu Ind (2)'!B51</f>
        <v>Perpustakaan Desa</v>
      </c>
      <c r="E52" s="121" t="s">
        <v>180</v>
      </c>
      <c r="F52" s="252" t="s">
        <v>163</v>
      </c>
      <c r="G52" s="167" t="s">
        <v>310</v>
      </c>
      <c r="H52" s="252" t="s">
        <v>162</v>
      </c>
      <c r="I52" s="214">
        <f>'Pagu Ind (2)'!C51</f>
        <v>25000000</v>
      </c>
      <c r="J52" s="121" t="s">
        <v>171</v>
      </c>
      <c r="K52" s="205" t="s">
        <v>94</v>
      </c>
      <c r="L52" s="205"/>
      <c r="M52" s="205"/>
      <c r="N52" s="265" t="s">
        <v>319</v>
      </c>
    </row>
    <row r="53" spans="1:14" s="139" customFormat="1" ht="40.5" customHeight="1">
      <c r="A53" s="129"/>
      <c r="B53" s="252"/>
      <c r="C53" s="280">
        <v>32</v>
      </c>
      <c r="D53" s="212" t="str">
        <f>'Pagu Ind (2)'!B52</f>
        <v>PMT Bumil Miskin dan Bayi Gisi buruk</v>
      </c>
      <c r="E53" s="121" t="s">
        <v>180</v>
      </c>
      <c r="F53" s="252" t="s">
        <v>163</v>
      </c>
      <c r="G53" s="167" t="s">
        <v>311</v>
      </c>
      <c r="H53" s="252" t="s">
        <v>162</v>
      </c>
      <c r="I53" s="214">
        <f>'Pagu Ind (2)'!C52</f>
        <v>15000000</v>
      </c>
      <c r="J53" s="121" t="s">
        <v>171</v>
      </c>
      <c r="K53" s="205" t="s">
        <v>94</v>
      </c>
      <c r="L53" s="205"/>
      <c r="M53" s="205"/>
      <c r="N53" s="265" t="s">
        <v>319</v>
      </c>
    </row>
    <row r="54" spans="1:14" s="139" customFormat="1" ht="27.75" customHeight="1">
      <c r="A54" s="129"/>
      <c r="B54" s="232"/>
      <c r="C54" s="280">
        <v>33</v>
      </c>
      <c r="D54" s="212" t="str">
        <f>'Pagu Ind (2)'!B53</f>
        <v>Gasebo Desa</v>
      </c>
      <c r="E54" s="121" t="s">
        <v>180</v>
      </c>
      <c r="F54" s="232" t="s">
        <v>277</v>
      </c>
      <c r="G54" s="122" t="s">
        <v>257</v>
      </c>
      <c r="H54" s="232" t="s">
        <v>162</v>
      </c>
      <c r="I54" s="214">
        <f>'Pagu Ind (2)'!F53</f>
        <v>30000000</v>
      </c>
      <c r="J54" s="121" t="s">
        <v>190</v>
      </c>
      <c r="K54" s="121" t="s">
        <v>94</v>
      </c>
      <c r="L54" s="205"/>
      <c r="M54" s="205"/>
      <c r="N54" s="265" t="s">
        <v>319</v>
      </c>
    </row>
    <row r="55" spans="1:14" s="139" customFormat="1" ht="27.75" customHeight="1">
      <c r="A55" s="129"/>
      <c r="B55" s="208"/>
      <c r="C55" s="280">
        <v>34</v>
      </c>
      <c r="D55" s="230" t="str">
        <f>'Pagu Ind (2)'!B54</f>
        <v>Gapura Desa</v>
      </c>
      <c r="E55" s="121" t="s">
        <v>180</v>
      </c>
      <c r="F55" s="229" t="s">
        <v>163</v>
      </c>
      <c r="G55" s="122" t="s">
        <v>258</v>
      </c>
      <c r="H55" s="229" t="s">
        <v>162</v>
      </c>
      <c r="I55" s="214">
        <f>'Pagu Ind (2)'!F54</f>
        <v>50000000</v>
      </c>
      <c r="J55" s="121" t="s">
        <v>190</v>
      </c>
      <c r="K55" s="205" t="s">
        <v>94</v>
      </c>
      <c r="L55" s="205"/>
      <c r="M55" s="205"/>
      <c r="N55" s="265" t="s">
        <v>319</v>
      </c>
    </row>
    <row r="56" spans="1:14" s="141" customFormat="1" ht="27.75" customHeight="1">
      <c r="A56" s="254" t="s">
        <v>101</v>
      </c>
      <c r="B56" s="255"/>
      <c r="C56" s="255"/>
      <c r="D56" s="255"/>
      <c r="E56" s="255"/>
      <c r="F56" s="255"/>
      <c r="G56" s="255"/>
      <c r="H56" s="255"/>
      <c r="I56" s="263">
        <f>SUM(I22:I55)</f>
        <v>1507500000</v>
      </c>
      <c r="J56" s="264"/>
      <c r="K56" s="261"/>
      <c r="L56" s="261"/>
      <c r="M56" s="261"/>
      <c r="N56" s="262"/>
    </row>
    <row r="57" spans="1:14" s="141" customFormat="1" ht="27.75" customHeight="1">
      <c r="A57" s="126"/>
      <c r="B57" s="127"/>
      <c r="C57" s="127"/>
      <c r="D57" s="127"/>
      <c r="E57" s="127"/>
      <c r="F57" s="127"/>
      <c r="G57" s="127"/>
      <c r="H57" s="127"/>
      <c r="I57" s="128"/>
      <c r="J57" s="131"/>
      <c r="K57" s="140"/>
      <c r="L57" s="140"/>
      <c r="M57" s="140"/>
      <c r="N57" s="123"/>
    </row>
    <row r="58" spans="1:14" s="139" customFormat="1" ht="27.75" customHeight="1">
      <c r="A58" s="121">
        <v>3</v>
      </c>
      <c r="B58" s="142" t="s">
        <v>64</v>
      </c>
      <c r="C58" s="152">
        <v>1</v>
      </c>
      <c r="D58" s="123" t="s">
        <v>206</v>
      </c>
      <c r="E58" s="129" t="s">
        <v>180</v>
      </c>
      <c r="F58" s="208" t="s">
        <v>163</v>
      </c>
      <c r="G58" s="129" t="s">
        <v>207</v>
      </c>
      <c r="H58" s="208" t="s">
        <v>162</v>
      </c>
      <c r="I58" s="231">
        <v>5000000</v>
      </c>
      <c r="J58" s="208" t="s">
        <v>208</v>
      </c>
      <c r="K58" s="121" t="s">
        <v>94</v>
      </c>
      <c r="L58" s="125"/>
      <c r="M58" s="125"/>
      <c r="N58" s="265" t="s">
        <v>319</v>
      </c>
    </row>
    <row r="59" spans="1:14" s="139" customFormat="1" ht="27.75" customHeight="1">
      <c r="A59" s="121"/>
      <c r="B59" s="122"/>
      <c r="C59" s="162"/>
      <c r="D59" s="117"/>
      <c r="E59" s="129"/>
      <c r="F59" s="162"/>
      <c r="G59" s="129"/>
      <c r="H59" s="162"/>
      <c r="I59" s="124"/>
      <c r="J59" s="123"/>
      <c r="K59" s="125"/>
      <c r="L59" s="125"/>
      <c r="M59" s="125"/>
      <c r="N59" s="123"/>
    </row>
    <row r="60" spans="1:14" s="141" customFormat="1" ht="27.75" customHeight="1">
      <c r="A60" s="254" t="s">
        <v>102</v>
      </c>
      <c r="B60" s="255"/>
      <c r="C60" s="256"/>
      <c r="D60" s="257"/>
      <c r="E60" s="258"/>
      <c r="F60" s="259"/>
      <c r="G60" s="258"/>
      <c r="H60" s="259"/>
      <c r="I60" s="260">
        <f>SUM(I58:I59)</f>
        <v>5000000</v>
      </c>
      <c r="J60" s="261"/>
      <c r="K60" s="261"/>
      <c r="L60" s="261"/>
      <c r="M60" s="261"/>
      <c r="N60" s="262"/>
    </row>
    <row r="61" spans="1:14" s="139" customFormat="1" ht="27.75" customHeight="1">
      <c r="A61" s="121">
        <v>4</v>
      </c>
      <c r="B61" s="142" t="s">
        <v>66</v>
      </c>
      <c r="C61" s="152">
        <v>1</v>
      </c>
      <c r="D61" s="197" t="str">
        <f>'Pagu Ind (2)'!B60</f>
        <v xml:space="preserve">Pelatihan Siskeudes </v>
      </c>
      <c r="E61" s="129" t="s">
        <v>180</v>
      </c>
      <c r="F61" s="208" t="s">
        <v>163</v>
      </c>
      <c r="G61" s="129" t="s">
        <v>205</v>
      </c>
      <c r="H61" s="208" t="s">
        <v>162</v>
      </c>
      <c r="I61" s="173">
        <f>'Pagu Ind (2)'!C60</f>
        <v>2500000</v>
      </c>
      <c r="J61" s="121" t="s">
        <v>171</v>
      </c>
      <c r="K61" s="121" t="s">
        <v>94</v>
      </c>
      <c r="L61" s="121"/>
      <c r="M61" s="121"/>
      <c r="N61" s="265" t="s">
        <v>319</v>
      </c>
    </row>
    <row r="62" spans="1:14" s="139" customFormat="1" ht="27.75" customHeight="1">
      <c r="A62" s="121"/>
      <c r="B62" s="122"/>
      <c r="C62" s="208">
        <v>2</v>
      </c>
      <c r="D62" s="197" t="str">
        <f>'Pagu Ind (2)'!B61</f>
        <v>Pelatihan SID</v>
      </c>
      <c r="E62" s="129" t="s">
        <v>180</v>
      </c>
      <c r="F62" s="208" t="s">
        <v>163</v>
      </c>
      <c r="G62" s="129" t="s">
        <v>204</v>
      </c>
      <c r="H62" s="208" t="s">
        <v>162</v>
      </c>
      <c r="I62" s="173">
        <f>'Pagu Ind (2)'!C61</f>
        <v>750000</v>
      </c>
      <c r="J62" s="121" t="s">
        <v>171</v>
      </c>
      <c r="K62" s="121" t="s">
        <v>94</v>
      </c>
      <c r="L62" s="121"/>
      <c r="M62" s="121"/>
      <c r="N62" s="265" t="s">
        <v>319</v>
      </c>
    </row>
    <row r="63" spans="1:14" s="139" customFormat="1" ht="27.75" customHeight="1">
      <c r="A63" s="121"/>
      <c r="B63" s="122"/>
      <c r="C63" s="208">
        <v>3</v>
      </c>
      <c r="D63" s="197" t="str">
        <f>'Pagu Ind (2)'!B62</f>
        <v>Pelatihan Pajak</v>
      </c>
      <c r="E63" s="129" t="s">
        <v>180</v>
      </c>
      <c r="F63" s="208" t="s">
        <v>163</v>
      </c>
      <c r="G63" s="129" t="s">
        <v>261</v>
      </c>
      <c r="H63" s="208" t="s">
        <v>162</v>
      </c>
      <c r="I63" s="173">
        <f>'Pagu Ind (2)'!C62</f>
        <v>750000</v>
      </c>
      <c r="J63" s="121" t="s">
        <v>171</v>
      </c>
      <c r="K63" s="121" t="s">
        <v>94</v>
      </c>
      <c r="L63" s="121"/>
      <c r="M63" s="121"/>
      <c r="N63" s="265" t="s">
        <v>319</v>
      </c>
    </row>
    <row r="64" spans="1:14" s="139" customFormat="1" ht="27.75" customHeight="1">
      <c r="A64" s="121"/>
      <c r="B64" s="122"/>
      <c r="C64" s="208">
        <v>4</v>
      </c>
      <c r="D64" s="197" t="str">
        <f>'Pagu Ind (2)'!B63</f>
        <v>Pelatihan Sipades</v>
      </c>
      <c r="E64" s="129" t="s">
        <v>180</v>
      </c>
      <c r="F64" s="208" t="s">
        <v>163</v>
      </c>
      <c r="G64" s="129" t="s">
        <v>260</v>
      </c>
      <c r="H64" s="208" t="s">
        <v>162</v>
      </c>
      <c r="I64" s="173">
        <f>'Pagu Ind (2)'!C63</f>
        <v>1000000</v>
      </c>
      <c r="J64" s="121" t="s">
        <v>171</v>
      </c>
      <c r="K64" s="121" t="s">
        <v>94</v>
      </c>
      <c r="L64" s="121"/>
      <c r="M64" s="121"/>
      <c r="N64" s="265" t="s">
        <v>319</v>
      </c>
    </row>
    <row r="65" spans="1:14" s="139" customFormat="1" ht="27.75" customHeight="1">
      <c r="A65" s="121"/>
      <c r="B65" s="122"/>
      <c r="C65" s="208">
        <v>5</v>
      </c>
      <c r="D65" s="197" t="str">
        <f>'Pagu Ind (2)'!B64</f>
        <v>Pelatihan Kaur dan Kasi</v>
      </c>
      <c r="E65" s="129" t="s">
        <v>180</v>
      </c>
      <c r="F65" s="208" t="s">
        <v>163</v>
      </c>
      <c r="G65" s="129" t="s">
        <v>262</v>
      </c>
      <c r="H65" s="208" t="s">
        <v>162</v>
      </c>
      <c r="I65" s="173">
        <f>'Pagu Ind (2)'!C64</f>
        <v>6000000</v>
      </c>
      <c r="J65" s="121" t="s">
        <v>171</v>
      </c>
      <c r="K65" s="121" t="s">
        <v>94</v>
      </c>
      <c r="L65" s="121"/>
      <c r="M65" s="121"/>
      <c r="N65" s="265" t="s">
        <v>319</v>
      </c>
    </row>
    <row r="66" spans="1:14" s="139" customFormat="1" ht="27.75" customHeight="1">
      <c r="A66" s="121"/>
      <c r="B66" s="122"/>
      <c r="C66" s="208">
        <v>6</v>
      </c>
      <c r="D66" s="197" t="str">
        <f>'Pagu Ind (2)'!B65</f>
        <v>Pelatihan PKPKD dan PPKD</v>
      </c>
      <c r="E66" s="129" t="s">
        <v>180</v>
      </c>
      <c r="F66" s="208" t="s">
        <v>163</v>
      </c>
      <c r="G66" s="129" t="s">
        <v>263</v>
      </c>
      <c r="H66" s="208" t="s">
        <v>162</v>
      </c>
      <c r="I66" s="173">
        <f>'Pagu Ind (2)'!C65</f>
        <v>500000</v>
      </c>
      <c r="J66" s="121" t="s">
        <v>171</v>
      </c>
      <c r="K66" s="121" t="s">
        <v>94</v>
      </c>
      <c r="L66" s="121"/>
      <c r="M66" s="121"/>
      <c r="N66" s="265" t="s">
        <v>319</v>
      </c>
    </row>
    <row r="67" spans="1:14" s="139" customFormat="1" ht="27.75" customHeight="1">
      <c r="A67" s="121"/>
      <c r="B67" s="122"/>
      <c r="C67" s="208">
        <v>7</v>
      </c>
      <c r="D67" s="197" t="str">
        <f>'Pagu Ind (2)'!B66</f>
        <v>Pelatihan PPHP</v>
      </c>
      <c r="E67" s="129" t="s">
        <v>180</v>
      </c>
      <c r="F67" s="208" t="s">
        <v>163</v>
      </c>
      <c r="G67" s="129" t="s">
        <v>264</v>
      </c>
      <c r="H67" s="208" t="s">
        <v>162</v>
      </c>
      <c r="I67" s="173">
        <f>'Pagu Ind (2)'!C66</f>
        <v>500000</v>
      </c>
      <c r="J67" s="121" t="s">
        <v>171</v>
      </c>
      <c r="K67" s="121" t="s">
        <v>94</v>
      </c>
      <c r="L67" s="121"/>
      <c r="M67" s="121"/>
      <c r="N67" s="265" t="s">
        <v>319</v>
      </c>
    </row>
    <row r="68" spans="1:14" s="139" customFormat="1" ht="27.75" customHeight="1">
      <c r="A68" s="121"/>
      <c r="B68" s="122"/>
      <c r="C68" s="208">
        <v>8</v>
      </c>
      <c r="D68" s="197" t="str">
        <f>'Pagu Ind (2)'!B67</f>
        <v>Pelatihan TPK</v>
      </c>
      <c r="E68" s="129" t="s">
        <v>180</v>
      </c>
      <c r="F68" s="208" t="s">
        <v>163</v>
      </c>
      <c r="G68" s="129" t="s">
        <v>265</v>
      </c>
      <c r="H68" s="208" t="s">
        <v>162</v>
      </c>
      <c r="I68" s="173">
        <f>'Pagu Ind (2)'!C67</f>
        <v>1000000</v>
      </c>
      <c r="J68" s="121" t="s">
        <v>171</v>
      </c>
      <c r="K68" s="121" t="s">
        <v>94</v>
      </c>
      <c r="L68" s="121"/>
      <c r="M68" s="121"/>
      <c r="N68" s="265" t="s">
        <v>319</v>
      </c>
    </row>
    <row r="69" spans="1:14" s="139" customFormat="1" ht="27.75" customHeight="1">
      <c r="A69" s="121"/>
      <c r="B69" s="122"/>
      <c r="C69" s="208">
        <v>9</v>
      </c>
      <c r="D69" s="197" t="str">
        <f>'Pagu Ind (2)'!B68</f>
        <v>Pelatihan Paralegal</v>
      </c>
      <c r="E69" s="129" t="s">
        <v>180</v>
      </c>
      <c r="F69" s="208" t="s">
        <v>163</v>
      </c>
      <c r="G69" s="129" t="s">
        <v>266</v>
      </c>
      <c r="H69" s="208" t="s">
        <v>162</v>
      </c>
      <c r="I69" s="173">
        <f>'Pagu Ind (2)'!C68</f>
        <v>1000000</v>
      </c>
      <c r="J69" s="121" t="s">
        <v>171</v>
      </c>
      <c r="K69" s="121" t="s">
        <v>94</v>
      </c>
      <c r="L69" s="121"/>
      <c r="M69" s="121"/>
      <c r="N69" s="265" t="s">
        <v>319</v>
      </c>
    </row>
    <row r="70" spans="1:14" s="139" customFormat="1" ht="27.75" customHeight="1">
      <c r="A70" s="121"/>
      <c r="B70" s="122"/>
      <c r="C70" s="208">
        <v>10</v>
      </c>
      <c r="D70" s="198" t="str">
        <f>'Pagu Ind (2)'!B69</f>
        <v>Pelatihan Linmas</v>
      </c>
      <c r="E70" s="129" t="s">
        <v>180</v>
      </c>
      <c r="F70" s="208" t="s">
        <v>163</v>
      </c>
      <c r="G70" s="129" t="s">
        <v>259</v>
      </c>
      <c r="H70" s="208" t="s">
        <v>162</v>
      </c>
      <c r="I70" s="199">
        <f>'Pagu Ind (2)'!C69</f>
        <v>3500000</v>
      </c>
      <c r="J70" s="121" t="s">
        <v>171</v>
      </c>
      <c r="K70" s="121" t="s">
        <v>94</v>
      </c>
      <c r="L70" s="121"/>
      <c r="M70" s="121"/>
      <c r="N70" s="265" t="s">
        <v>319</v>
      </c>
    </row>
    <row r="71" spans="1:14" s="139" customFormat="1" ht="27.75" customHeight="1">
      <c r="A71" s="121"/>
      <c r="B71" s="122"/>
      <c r="C71" s="208">
        <v>11</v>
      </c>
      <c r="D71" s="198" t="str">
        <f>'Pagu Ind (2)'!B70</f>
        <v>Kegiatan Musdes Penetapan RKPDes</v>
      </c>
      <c r="E71" s="129" t="s">
        <v>180</v>
      </c>
      <c r="F71" s="208" t="s">
        <v>163</v>
      </c>
      <c r="G71" s="116" t="s">
        <v>267</v>
      </c>
      <c r="H71" s="208" t="s">
        <v>162</v>
      </c>
      <c r="I71" s="199">
        <f>'Pagu Ind (2)'!C70</f>
        <v>4500000</v>
      </c>
      <c r="J71" s="121" t="s">
        <v>171</v>
      </c>
      <c r="K71" s="121" t="s">
        <v>94</v>
      </c>
      <c r="L71" s="121"/>
      <c r="M71" s="121"/>
      <c r="N71" s="265" t="s">
        <v>319</v>
      </c>
    </row>
    <row r="72" spans="1:14" s="139" customFormat="1" ht="27.75" customHeight="1">
      <c r="A72" s="121"/>
      <c r="B72" s="122"/>
      <c r="C72" s="208">
        <v>12</v>
      </c>
      <c r="D72" s="197" t="str">
        <f>'Pagu Ind (2)'!B71</f>
        <v>Kegiatan Musdes Penetapan APBDes</v>
      </c>
      <c r="E72" s="129" t="s">
        <v>180</v>
      </c>
      <c r="F72" s="238" t="s">
        <v>163</v>
      </c>
      <c r="G72" s="116" t="s">
        <v>268</v>
      </c>
      <c r="H72" s="238" t="s">
        <v>162</v>
      </c>
      <c r="I72" s="173">
        <f>'Pagu Ind (2)'!C71</f>
        <v>4000000</v>
      </c>
      <c r="J72" s="121" t="s">
        <v>171</v>
      </c>
      <c r="K72" s="121" t="s">
        <v>94</v>
      </c>
      <c r="L72" s="121"/>
      <c r="M72" s="121"/>
      <c r="N72" s="265" t="s">
        <v>319</v>
      </c>
    </row>
    <row r="73" spans="1:14" s="139" customFormat="1" ht="27.75" customHeight="1">
      <c r="A73" s="121"/>
      <c r="B73" s="122"/>
      <c r="C73" s="208">
        <v>13</v>
      </c>
      <c r="D73" s="198" t="str">
        <f>'Pagu Ind (2)'!B72</f>
        <v>Kegiatan Musdes Pertanggungjawaban APBDes</v>
      </c>
      <c r="E73" s="129" t="s">
        <v>180</v>
      </c>
      <c r="F73" s="208" t="s">
        <v>163</v>
      </c>
      <c r="G73" s="116" t="s">
        <v>269</v>
      </c>
      <c r="H73" s="208" t="s">
        <v>162</v>
      </c>
      <c r="I73" s="199">
        <f>'Pagu Ind (2)'!C72</f>
        <v>4500000</v>
      </c>
      <c r="J73" s="121" t="s">
        <v>171</v>
      </c>
      <c r="K73" s="121" t="s">
        <v>94</v>
      </c>
      <c r="L73" s="121"/>
      <c r="M73" s="121"/>
      <c r="N73" s="265" t="s">
        <v>319</v>
      </c>
    </row>
    <row r="74" spans="1:14" s="139" customFormat="1" ht="27.75" customHeight="1">
      <c r="A74" s="121"/>
      <c r="B74" s="122"/>
      <c r="C74" s="208">
        <v>14</v>
      </c>
      <c r="D74" s="198" t="str">
        <f>'Pagu Ind (2)'!B73</f>
        <v>Kegiatan Musdes APBDes Perubahan</v>
      </c>
      <c r="E74" s="129" t="s">
        <v>180</v>
      </c>
      <c r="F74" s="208" t="s">
        <v>163</v>
      </c>
      <c r="G74" s="116" t="s">
        <v>270</v>
      </c>
      <c r="H74" s="208" t="s">
        <v>162</v>
      </c>
      <c r="I74" s="199">
        <f>'Pagu Ind (2)'!C73</f>
        <v>4000000</v>
      </c>
      <c r="J74" s="121" t="s">
        <v>171</v>
      </c>
      <c r="K74" s="121" t="s">
        <v>94</v>
      </c>
      <c r="L74" s="121"/>
      <c r="M74" s="121"/>
      <c r="N74" s="265" t="s">
        <v>319</v>
      </c>
    </row>
    <row r="75" spans="1:14" s="139" customFormat="1" ht="27.75" customHeight="1">
      <c r="A75" s="121"/>
      <c r="B75" s="122"/>
      <c r="C75" s="208">
        <v>15</v>
      </c>
      <c r="D75" s="198" t="str">
        <f>'Pagu Ind (2)'!B74</f>
        <v>Kegiatan Musdes Musrenbangdes</v>
      </c>
      <c r="E75" s="129" t="s">
        <v>180</v>
      </c>
      <c r="F75" s="208" t="s">
        <v>163</v>
      </c>
      <c r="G75" s="122" t="s">
        <v>271</v>
      </c>
      <c r="H75" s="208" t="s">
        <v>162</v>
      </c>
      <c r="I75" s="199">
        <f>'Pagu Ind (2)'!C74</f>
        <v>4000000</v>
      </c>
      <c r="J75" s="121" t="s">
        <v>171</v>
      </c>
      <c r="K75" s="121" t="s">
        <v>94</v>
      </c>
      <c r="L75" s="121"/>
      <c r="M75" s="121"/>
      <c r="N75" s="265" t="s">
        <v>319</v>
      </c>
    </row>
    <row r="76" spans="1:14" s="139" customFormat="1" ht="27.75" customHeight="1">
      <c r="A76" s="121"/>
      <c r="B76" s="122"/>
      <c r="C76" s="208">
        <v>16</v>
      </c>
      <c r="D76" s="197" t="str">
        <f>'Pagu Ind (2)'!B75</f>
        <v>Kegiatan Admin dan SPPD SID</v>
      </c>
      <c r="E76" s="129" t="s">
        <v>180</v>
      </c>
      <c r="F76" s="208" t="s">
        <v>163</v>
      </c>
      <c r="G76" s="129" t="s">
        <v>204</v>
      </c>
      <c r="H76" s="208" t="s">
        <v>162</v>
      </c>
      <c r="I76" s="173">
        <f>'Pagu Ind (2)'!C75</f>
        <v>3200000</v>
      </c>
      <c r="J76" s="121" t="s">
        <v>171</v>
      </c>
      <c r="K76" s="121" t="s">
        <v>94</v>
      </c>
      <c r="L76" s="121"/>
      <c r="M76" s="121"/>
      <c r="N76" s="265" t="s">
        <v>319</v>
      </c>
    </row>
    <row r="77" spans="1:14" s="139" customFormat="1" ht="27.75" customHeight="1">
      <c r="A77" s="121"/>
      <c r="B77" s="122"/>
      <c r="C77" s="208">
        <v>17</v>
      </c>
      <c r="D77" s="198" t="str">
        <f>'Pagu Ind (2)'!B76</f>
        <v>Kegiatan Admin dan SPPD Siskeudes</v>
      </c>
      <c r="E77" s="129" t="s">
        <v>180</v>
      </c>
      <c r="F77" s="208" t="s">
        <v>163</v>
      </c>
      <c r="G77" s="129" t="s">
        <v>205</v>
      </c>
      <c r="H77" s="208" t="s">
        <v>162</v>
      </c>
      <c r="I77" s="199">
        <f>'Pagu Ind (2)'!C76</f>
        <v>6400000</v>
      </c>
      <c r="J77" s="121" t="s">
        <v>171</v>
      </c>
      <c r="K77" s="121" t="s">
        <v>94</v>
      </c>
      <c r="L77" s="121"/>
      <c r="M77" s="121"/>
      <c r="N77" s="265" t="s">
        <v>319</v>
      </c>
    </row>
    <row r="78" spans="1:14" s="139" customFormat="1" ht="27.75" customHeight="1">
      <c r="A78" s="121"/>
      <c r="B78" s="122"/>
      <c r="C78" s="208">
        <v>18</v>
      </c>
      <c r="D78" s="198" t="str">
        <f>'Pagu Ind (2)'!B77</f>
        <v>Kegiatan SPPD PKPKD dan PPKD</v>
      </c>
      <c r="E78" s="129" t="s">
        <v>180</v>
      </c>
      <c r="F78" s="208" t="s">
        <v>163</v>
      </c>
      <c r="G78" s="129" t="s">
        <v>272</v>
      </c>
      <c r="H78" s="208" t="s">
        <v>162</v>
      </c>
      <c r="I78" s="199">
        <f>'Pagu Ind (2)'!C77</f>
        <v>5000000</v>
      </c>
      <c r="J78" s="121" t="s">
        <v>171</v>
      </c>
      <c r="K78" s="121" t="s">
        <v>94</v>
      </c>
      <c r="L78" s="121"/>
      <c r="M78" s="121"/>
      <c r="N78" s="265" t="s">
        <v>319</v>
      </c>
    </row>
    <row r="79" spans="1:14" s="139" customFormat="1" ht="27.75" customHeight="1">
      <c r="A79" s="121"/>
      <c r="B79" s="122"/>
      <c r="C79" s="251">
        <v>19</v>
      </c>
      <c r="D79" s="198" t="str">
        <f>'Pagu Ind (2)'!B78</f>
        <v>Kegiatan SPPD dan Admin Siak</v>
      </c>
      <c r="E79" s="129" t="s">
        <v>180</v>
      </c>
      <c r="F79" s="251" t="s">
        <v>163</v>
      </c>
      <c r="G79" s="129" t="s">
        <v>305</v>
      </c>
      <c r="H79" s="251" t="s">
        <v>162</v>
      </c>
      <c r="I79" s="199">
        <f>'Pagu Ind (2)'!C78</f>
        <v>3600000</v>
      </c>
      <c r="J79" s="121" t="s">
        <v>171</v>
      </c>
      <c r="K79" s="121" t="s">
        <v>94</v>
      </c>
      <c r="L79" s="121"/>
      <c r="M79" s="121"/>
      <c r="N79" s="265" t="s">
        <v>319</v>
      </c>
    </row>
    <row r="80" spans="1:14" s="139" customFormat="1" ht="27.75" customHeight="1">
      <c r="A80" s="121"/>
      <c r="B80" s="122"/>
      <c r="C80" s="251">
        <v>20</v>
      </c>
      <c r="D80" s="198" t="str">
        <f>'Pagu Ind (2)'!B79</f>
        <v>Kegiatan Admin dan SPPD MPM SLRT</v>
      </c>
      <c r="E80" s="129" t="s">
        <v>180</v>
      </c>
      <c r="F80" s="251" t="s">
        <v>163</v>
      </c>
      <c r="G80" s="129" t="s">
        <v>308</v>
      </c>
      <c r="H80" s="251" t="s">
        <v>162</v>
      </c>
      <c r="I80" s="199">
        <f>'Pagu Ind (2)'!C79</f>
        <v>3600000</v>
      </c>
      <c r="J80" s="121" t="s">
        <v>171</v>
      </c>
      <c r="K80" s="121" t="s">
        <v>94</v>
      </c>
      <c r="L80" s="121"/>
      <c r="M80" s="121"/>
      <c r="N80" s="265" t="s">
        <v>319</v>
      </c>
    </row>
    <row r="81" spans="1:18" s="139" customFormat="1" ht="27.75" customHeight="1">
      <c r="A81" s="121"/>
      <c r="B81" s="122"/>
      <c r="C81" s="251">
        <v>21</v>
      </c>
      <c r="D81" s="198" t="str">
        <f>'Pagu Ind (2)'!B80</f>
        <v>Kegiatan Penyuluhan Pemberdayaan Perempuan</v>
      </c>
      <c r="E81" s="129" t="s">
        <v>180</v>
      </c>
      <c r="F81" s="228" t="s">
        <v>163</v>
      </c>
      <c r="G81" s="122" t="s">
        <v>273</v>
      </c>
      <c r="H81" s="228" t="s">
        <v>162</v>
      </c>
      <c r="I81" s="199">
        <f>'Pagu Ind (2)'!F80</f>
        <v>6400000</v>
      </c>
      <c r="J81" s="121" t="s">
        <v>171</v>
      </c>
      <c r="K81" s="121" t="s">
        <v>94</v>
      </c>
      <c r="L81" s="121"/>
      <c r="M81" s="121"/>
      <c r="N81" s="265" t="s">
        <v>319</v>
      </c>
    </row>
    <row r="82" spans="1:18" s="139" customFormat="1" ht="30.75" customHeight="1">
      <c r="A82" s="121"/>
      <c r="B82" s="122"/>
      <c r="C82" s="251">
        <v>22</v>
      </c>
      <c r="D82" s="249" t="s">
        <v>282</v>
      </c>
      <c r="E82" s="129" t="s">
        <v>180</v>
      </c>
      <c r="F82" s="240" t="s">
        <v>292</v>
      </c>
      <c r="G82" s="176" t="s">
        <v>291</v>
      </c>
      <c r="H82" s="240" t="s">
        <v>162</v>
      </c>
      <c r="I82" s="199">
        <f>'Pagu Ind (2)'!C81</f>
        <v>2250000</v>
      </c>
      <c r="J82" s="121" t="s">
        <v>171</v>
      </c>
      <c r="K82" s="121" t="s">
        <v>94</v>
      </c>
      <c r="L82" s="121"/>
      <c r="M82" s="121"/>
      <c r="N82" s="265" t="s">
        <v>319</v>
      </c>
    </row>
    <row r="83" spans="1:18" s="139" customFormat="1" ht="30.75" customHeight="1">
      <c r="A83" s="121"/>
      <c r="B83" s="122"/>
      <c r="C83" s="251">
        <v>23</v>
      </c>
      <c r="D83" s="249" t="str">
        <f>'Pagu Ind (2)'!B82</f>
        <v>Pelatihan Kader Bank Sampah</v>
      </c>
      <c r="E83" s="129" t="s">
        <v>180</v>
      </c>
      <c r="F83" s="251" t="s">
        <v>163</v>
      </c>
      <c r="G83" s="176" t="s">
        <v>303</v>
      </c>
      <c r="H83" s="251" t="s">
        <v>162</v>
      </c>
      <c r="I83" s="199">
        <f>'Pagu Ind (2)'!C82</f>
        <v>4500000</v>
      </c>
      <c r="J83" s="121" t="s">
        <v>171</v>
      </c>
      <c r="K83" s="121" t="s">
        <v>94</v>
      </c>
      <c r="L83" s="121"/>
      <c r="M83" s="121"/>
      <c r="N83" s="265" t="s">
        <v>319</v>
      </c>
    </row>
    <row r="84" spans="1:18" s="139" customFormat="1" ht="30.75" customHeight="1">
      <c r="A84" s="121"/>
      <c r="B84" s="122"/>
      <c r="C84" s="251">
        <v>24</v>
      </c>
      <c r="D84" s="249" t="s">
        <v>283</v>
      </c>
      <c r="E84" s="129" t="s">
        <v>180</v>
      </c>
      <c r="F84" s="240" t="s">
        <v>289</v>
      </c>
      <c r="G84" s="176" t="s">
        <v>293</v>
      </c>
      <c r="H84" s="240" t="s">
        <v>162</v>
      </c>
      <c r="I84" s="199">
        <f>'Pagu Ind (2)'!C83</f>
        <v>1500000</v>
      </c>
      <c r="J84" s="121" t="s">
        <v>171</v>
      </c>
      <c r="K84" s="121" t="s">
        <v>94</v>
      </c>
      <c r="L84" s="121"/>
      <c r="M84" s="121"/>
      <c r="N84" s="265" t="s">
        <v>319</v>
      </c>
    </row>
    <row r="85" spans="1:18" s="139" customFormat="1" ht="30.75" customHeight="1">
      <c r="A85" s="121"/>
      <c r="B85" s="122"/>
      <c r="C85" s="251">
        <v>25</v>
      </c>
      <c r="D85" s="250" t="s">
        <v>284</v>
      </c>
      <c r="E85" s="129" t="s">
        <v>180</v>
      </c>
      <c r="F85" s="240" t="s">
        <v>295</v>
      </c>
      <c r="G85" s="248" t="s">
        <v>294</v>
      </c>
      <c r="H85" s="240" t="s">
        <v>162</v>
      </c>
      <c r="I85" s="199">
        <f>'Pagu Ind (2)'!C84</f>
        <v>2000000</v>
      </c>
      <c r="J85" s="121" t="s">
        <v>171</v>
      </c>
      <c r="K85" s="121" t="s">
        <v>94</v>
      </c>
      <c r="L85" s="121"/>
      <c r="M85" s="121"/>
      <c r="N85" s="265" t="s">
        <v>319</v>
      </c>
    </row>
    <row r="86" spans="1:18" s="139" customFormat="1" ht="27.75" customHeight="1">
      <c r="A86" s="121"/>
      <c r="B86" s="122"/>
      <c r="C86" s="251">
        <v>26</v>
      </c>
      <c r="D86" s="198" t="str">
        <f>'Pagu Ind (2)'!B85</f>
        <v>Kegiatan KPAD</v>
      </c>
      <c r="E86" s="129" t="s">
        <v>180</v>
      </c>
      <c r="F86" s="228" t="s">
        <v>163</v>
      </c>
      <c r="G86" s="122" t="s">
        <v>203</v>
      </c>
      <c r="H86" s="228" t="s">
        <v>162</v>
      </c>
      <c r="I86" s="199">
        <f>'Pagu Ind (2)'!C85</f>
        <v>5000000</v>
      </c>
      <c r="J86" s="121" t="s">
        <v>171</v>
      </c>
      <c r="K86" s="121" t="s">
        <v>94</v>
      </c>
      <c r="L86" s="121"/>
      <c r="M86" s="121"/>
      <c r="N86" s="265" t="s">
        <v>319</v>
      </c>
    </row>
    <row r="87" spans="1:18" s="141" customFormat="1" ht="27.75" customHeight="1">
      <c r="A87" s="126" t="s">
        <v>103</v>
      </c>
      <c r="B87" s="127"/>
      <c r="C87" s="127"/>
      <c r="D87" s="198"/>
      <c r="E87" s="129"/>
      <c r="F87" s="201"/>
      <c r="G87" s="129"/>
      <c r="H87" s="201"/>
      <c r="I87" s="130">
        <f>SUM(I61:I86)</f>
        <v>81950000</v>
      </c>
      <c r="J87" s="143"/>
      <c r="K87" s="121"/>
      <c r="L87" s="157"/>
      <c r="M87" s="157"/>
      <c r="N87" s="201"/>
    </row>
    <row r="88" spans="1:18" s="141" customFormat="1" ht="38.25">
      <c r="A88" s="157">
        <v>5</v>
      </c>
      <c r="B88" s="275" t="s">
        <v>323</v>
      </c>
      <c r="C88" s="121">
        <v>1</v>
      </c>
      <c r="D88" s="198" t="str">
        <f>'Pagu Ind (2)'!B88</f>
        <v>Penanggulangan Bencana</v>
      </c>
      <c r="E88" s="129" t="s">
        <v>180</v>
      </c>
      <c r="F88" s="266" t="s">
        <v>163</v>
      </c>
      <c r="G88" s="276" t="s">
        <v>326</v>
      </c>
      <c r="H88" s="266" t="s">
        <v>162</v>
      </c>
      <c r="I88" s="278">
        <f>'Pagu Ind (2)'!C88</f>
        <v>75000000</v>
      </c>
      <c r="J88" s="121" t="s">
        <v>171</v>
      </c>
      <c r="K88" s="121" t="s">
        <v>94</v>
      </c>
      <c r="L88" s="121"/>
      <c r="M88" s="121"/>
      <c r="N88" s="266" t="s">
        <v>319</v>
      </c>
    </row>
    <row r="89" spans="1:18" s="141" customFormat="1" ht="27.75" customHeight="1" thickBot="1">
      <c r="A89" s="126"/>
      <c r="B89" s="127"/>
      <c r="C89" s="121">
        <v>2</v>
      </c>
      <c r="D89" s="198" t="str">
        <f>'Pagu Ind (2)'!B89</f>
        <v xml:space="preserve">BLT </v>
      </c>
      <c r="E89" s="129" t="s">
        <v>180</v>
      </c>
      <c r="F89" s="266" t="s">
        <v>163</v>
      </c>
      <c r="G89" s="277" t="s">
        <v>327</v>
      </c>
      <c r="H89" s="266" t="s">
        <v>162</v>
      </c>
      <c r="I89" s="278">
        <f>'Pagu Ind (2)'!C89</f>
        <v>150000000</v>
      </c>
      <c r="J89" s="121" t="s">
        <v>171</v>
      </c>
      <c r="K89" s="121" t="s">
        <v>94</v>
      </c>
      <c r="L89" s="121"/>
      <c r="M89" s="121"/>
      <c r="N89" s="266" t="s">
        <v>319</v>
      </c>
    </row>
    <row r="90" spans="1:18" s="141" customFormat="1" ht="27.75" customHeight="1" thickTop="1">
      <c r="A90" s="126" t="s">
        <v>328</v>
      </c>
      <c r="B90" s="127"/>
      <c r="C90" s="127"/>
      <c r="D90" s="198"/>
      <c r="E90" s="129"/>
      <c r="F90" s="266"/>
      <c r="G90" s="129"/>
      <c r="H90" s="266"/>
      <c r="I90" s="130">
        <f>SUM(I88:I89)</f>
        <v>225000000</v>
      </c>
      <c r="J90" s="143"/>
      <c r="K90" s="121"/>
      <c r="L90" s="157"/>
      <c r="M90" s="157"/>
      <c r="N90" s="266"/>
    </row>
    <row r="91" spans="1:18" s="141" customFormat="1" ht="27.75" customHeight="1">
      <c r="A91" s="126"/>
      <c r="B91" s="127"/>
      <c r="C91" s="127"/>
      <c r="D91" s="198"/>
      <c r="E91" s="129"/>
      <c r="F91" s="266"/>
      <c r="G91" s="129"/>
      <c r="H91" s="266"/>
      <c r="I91" s="130"/>
      <c r="J91" s="143"/>
      <c r="K91" s="121"/>
      <c r="L91" s="157"/>
      <c r="M91" s="157"/>
      <c r="N91" s="266"/>
    </row>
    <row r="92" spans="1:18" s="141" customFormat="1" ht="27.75" customHeight="1">
      <c r="A92" s="126" t="s">
        <v>104</v>
      </c>
      <c r="B92" s="127"/>
      <c r="C92" s="127"/>
      <c r="D92" s="127"/>
      <c r="E92" s="127"/>
      <c r="F92" s="127"/>
      <c r="G92" s="127"/>
      <c r="H92" s="127"/>
      <c r="I92" s="131">
        <f>I87+I60+I56+I21+I90</f>
        <v>2186550000</v>
      </c>
      <c r="J92" s="140"/>
      <c r="K92" s="140"/>
      <c r="L92" s="140"/>
      <c r="M92" s="140"/>
      <c r="N92" s="140"/>
    </row>
    <row r="93" spans="1:18" s="141" customFormat="1" ht="27.75" customHeight="1">
      <c r="A93" s="144"/>
      <c r="B93" s="145"/>
      <c r="C93" s="145"/>
      <c r="D93" s="145"/>
      <c r="E93" s="145"/>
      <c r="F93" s="145"/>
      <c r="G93" s="145"/>
      <c r="H93" s="145"/>
      <c r="I93" s="146"/>
      <c r="J93" s="147"/>
      <c r="K93" s="147"/>
      <c r="L93" s="147"/>
      <c r="M93" s="147"/>
      <c r="N93" s="147"/>
    </row>
    <row r="94" spans="1:18" ht="27.75" customHeight="1">
      <c r="C94" s="133"/>
      <c r="G94" s="132" t="s">
        <v>175</v>
      </c>
      <c r="L94" s="134" t="s">
        <v>343</v>
      </c>
      <c r="M94" s="134"/>
      <c r="N94" s="134"/>
    </row>
    <row r="95" spans="1:18" ht="17.25" customHeight="1">
      <c r="C95" s="133"/>
      <c r="D95" s="133" t="s">
        <v>173</v>
      </c>
      <c r="L95" s="134" t="s">
        <v>139</v>
      </c>
      <c r="M95" s="134"/>
      <c r="N95" s="134"/>
    </row>
    <row r="96" spans="1:18" ht="17.25" customHeight="1">
      <c r="C96" s="133"/>
      <c r="D96" s="135" t="s">
        <v>75</v>
      </c>
      <c r="G96" s="136"/>
      <c r="H96" s="136"/>
      <c r="J96" s="136"/>
      <c r="K96" s="136"/>
      <c r="L96" s="135"/>
      <c r="M96" s="135"/>
      <c r="N96" s="135"/>
      <c r="P96" s="137"/>
      <c r="Q96" s="137"/>
      <c r="R96" s="137"/>
    </row>
    <row r="97" spans="1:18" ht="27.75" customHeight="1">
      <c r="C97" s="133"/>
      <c r="D97" s="135"/>
      <c r="L97" s="135"/>
      <c r="M97" s="135"/>
      <c r="N97" s="135"/>
    </row>
    <row r="98" spans="1:18" ht="27.75" customHeight="1">
      <c r="C98" s="133"/>
      <c r="D98" s="133" t="s">
        <v>312</v>
      </c>
      <c r="E98" s="225"/>
      <c r="F98" s="225"/>
      <c r="G98" s="226"/>
      <c r="H98" s="226"/>
      <c r="I98" s="227"/>
      <c r="J98" s="227"/>
      <c r="K98" s="227"/>
      <c r="L98" s="134" t="s">
        <v>195</v>
      </c>
      <c r="M98" s="135"/>
      <c r="N98" s="135"/>
      <c r="P98" s="137"/>
      <c r="Q98" s="137"/>
      <c r="R98" s="137"/>
    </row>
    <row r="99" spans="1:18" ht="27.75" customHeight="1">
      <c r="A99" s="138"/>
      <c r="B99" s="138"/>
      <c r="C99" s="138"/>
      <c r="G99" s="136"/>
      <c r="H99" s="136"/>
      <c r="I99" s="137"/>
      <c r="J99" s="137"/>
      <c r="K99" s="137"/>
      <c r="L99" s="137"/>
      <c r="M99" s="137"/>
      <c r="N99" s="137"/>
    </row>
  </sheetData>
  <mergeCells count="12">
    <mergeCell ref="K8:M9"/>
    <mergeCell ref="N8:N10"/>
    <mergeCell ref="A1:N1"/>
    <mergeCell ref="A2:N2"/>
    <mergeCell ref="A8:A10"/>
    <mergeCell ref="B8:D9"/>
    <mergeCell ref="C10:D10"/>
    <mergeCell ref="E8:E10"/>
    <mergeCell ref="F8:F10"/>
    <mergeCell ref="G8:G10"/>
    <mergeCell ref="H8:H10"/>
    <mergeCell ref="I8:J9"/>
  </mergeCells>
  <printOptions horizontalCentered="1"/>
  <pageMargins left="0.27559055118110237" right="1.1811023622047245" top="0.31496062992125984" bottom="0.31496062992125984" header="0.31496062992125984" footer="0.31496062992125984"/>
  <pageSetup paperSize="5" scale="65" orientation="landscape" horizontalDpi="4294967293" r:id="rId1"/>
  <rowBreaks count="1" manualBreakCount="1">
    <brk id="9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97"/>
  <sheetViews>
    <sheetView view="pageLayout" zoomScale="80" zoomScaleNormal="60" zoomScalePageLayoutView="80" workbookViewId="0">
      <selection activeCell="H97" sqref="A1:H97"/>
    </sheetView>
  </sheetViews>
  <sheetFormatPr defaultColWidth="21.28515625" defaultRowHeight="20.25" customHeight="1"/>
  <cols>
    <col min="1" max="1" width="9.140625" customWidth="1"/>
    <col min="2" max="2" width="58" customWidth="1"/>
    <col min="3" max="3" width="25" customWidth="1"/>
    <col min="4" max="4" width="23.28515625" customWidth="1"/>
    <col min="5" max="5" width="22.42578125" customWidth="1"/>
    <col min="6" max="6" width="20.42578125" customWidth="1"/>
    <col min="8" max="8" width="21.28515625" customWidth="1"/>
  </cols>
  <sheetData>
    <row r="1" spans="1:8" ht="20.25" customHeight="1">
      <c r="A1" s="288" t="s">
        <v>182</v>
      </c>
      <c r="B1" s="288"/>
      <c r="C1" s="288"/>
      <c r="D1" s="288"/>
      <c r="E1" s="288"/>
      <c r="F1" s="288"/>
      <c r="G1" s="288"/>
      <c r="H1" s="288"/>
    </row>
    <row r="2" spans="1:8" ht="20.25" customHeight="1">
      <c r="A2" s="289" t="s">
        <v>51</v>
      </c>
      <c r="B2" s="289"/>
      <c r="C2" s="12" t="s">
        <v>181</v>
      </c>
      <c r="D2" s="12"/>
      <c r="E2" s="17"/>
      <c r="F2" s="17"/>
      <c r="G2" s="12"/>
      <c r="H2" s="12"/>
    </row>
    <row r="3" spans="1:8" ht="20.25" customHeight="1">
      <c r="A3" s="12" t="s">
        <v>52</v>
      </c>
      <c r="B3" s="17"/>
      <c r="C3" s="12" t="s">
        <v>176</v>
      </c>
      <c r="D3" s="12"/>
      <c r="E3" s="17"/>
      <c r="F3" s="17"/>
      <c r="G3" s="12"/>
      <c r="H3" s="12"/>
    </row>
    <row r="4" spans="1:8" ht="20.25" customHeight="1">
      <c r="A4" s="12" t="s">
        <v>53</v>
      </c>
      <c r="B4" s="17"/>
      <c r="C4" s="12" t="s">
        <v>151</v>
      </c>
      <c r="D4" s="12"/>
      <c r="E4" s="17"/>
      <c r="F4" s="17"/>
      <c r="G4" s="12"/>
      <c r="H4" s="12"/>
    </row>
    <row r="5" spans="1:8" ht="20.25" customHeight="1">
      <c r="A5" s="12" t="s">
        <v>54</v>
      </c>
      <c r="B5" s="17"/>
      <c r="C5" s="12" t="s">
        <v>152</v>
      </c>
      <c r="D5" s="12"/>
      <c r="E5" s="17"/>
      <c r="F5" s="17"/>
      <c r="G5" s="12"/>
      <c r="H5" s="12"/>
    </row>
    <row r="6" spans="1:8" ht="20.25" customHeight="1" thickBot="1">
      <c r="A6" s="12"/>
      <c r="B6" s="12"/>
      <c r="C6" s="12"/>
      <c r="D6" s="12"/>
      <c r="E6" s="12"/>
      <c r="F6" s="12"/>
      <c r="G6" s="12"/>
      <c r="H6" s="12"/>
    </row>
    <row r="7" spans="1:8" ht="20.25" customHeight="1" thickTop="1">
      <c r="A7" s="290" t="s">
        <v>55</v>
      </c>
      <c r="B7" s="293" t="s">
        <v>130</v>
      </c>
      <c r="C7" s="296" t="s">
        <v>124</v>
      </c>
      <c r="D7" s="297"/>
      <c r="E7" s="297"/>
      <c r="F7" s="297"/>
      <c r="G7" s="297"/>
      <c r="H7" s="298"/>
    </row>
    <row r="8" spans="1:8" ht="20.25" customHeight="1">
      <c r="A8" s="291"/>
      <c r="B8" s="294"/>
      <c r="C8" s="299" t="s">
        <v>125</v>
      </c>
      <c r="D8" s="299" t="s">
        <v>126</v>
      </c>
      <c r="E8" s="299" t="s">
        <v>127</v>
      </c>
      <c r="F8" s="299" t="s">
        <v>183</v>
      </c>
      <c r="G8" s="300" t="s">
        <v>128</v>
      </c>
      <c r="H8" s="301"/>
    </row>
    <row r="9" spans="1:8" ht="32.25" customHeight="1">
      <c r="A9" s="292"/>
      <c r="B9" s="295"/>
      <c r="C9" s="295"/>
      <c r="D9" s="295"/>
      <c r="E9" s="295"/>
      <c r="F9" s="295"/>
      <c r="G9" s="179" t="s">
        <v>129</v>
      </c>
      <c r="H9" s="179" t="s">
        <v>155</v>
      </c>
    </row>
    <row r="10" spans="1:8" s="71" customFormat="1" ht="20.25" customHeight="1">
      <c r="A10" s="72" t="s">
        <v>4</v>
      </c>
      <c r="B10" s="73" t="s">
        <v>97</v>
      </c>
      <c r="C10" s="76">
        <f>SUM(C11:C18)</f>
        <v>0</v>
      </c>
      <c r="D10" s="76">
        <f>SUM(D11:D19)</f>
        <v>331100000</v>
      </c>
      <c r="E10" s="76">
        <f>SUM(E11:E18)</f>
        <v>41000000</v>
      </c>
      <c r="F10" s="76">
        <f>SUM(F11:F19)</f>
        <v>0</v>
      </c>
      <c r="G10" s="76">
        <f>SUM(G11:G19)</f>
        <v>0</v>
      </c>
      <c r="H10" s="188"/>
    </row>
    <row r="11" spans="1:8" s="70" customFormat="1" ht="20.25" customHeight="1">
      <c r="A11" s="187">
        <v>1</v>
      </c>
      <c r="B11" s="69" t="s">
        <v>161</v>
      </c>
      <c r="C11" s="79"/>
      <c r="D11" s="192">
        <v>270000000</v>
      </c>
      <c r="E11" s="155"/>
      <c r="F11" s="80"/>
      <c r="G11" s="80"/>
      <c r="H11" s="80"/>
    </row>
    <row r="12" spans="1:8" s="70" customFormat="1" ht="20.25" customHeight="1">
      <c r="A12" s="187">
        <v>2</v>
      </c>
      <c r="B12" s="69" t="s">
        <v>209</v>
      </c>
      <c r="C12" s="79"/>
      <c r="D12" s="155">
        <v>25000000</v>
      </c>
      <c r="E12" s="223">
        <v>41000000</v>
      </c>
      <c r="F12" s="183"/>
      <c r="G12" s="80"/>
      <c r="H12" s="80"/>
    </row>
    <row r="13" spans="1:8" s="70" customFormat="1" ht="20.25" customHeight="1">
      <c r="A13" s="187">
        <v>3</v>
      </c>
      <c r="B13" s="69" t="s">
        <v>210</v>
      </c>
      <c r="C13" s="79"/>
      <c r="D13" s="154">
        <v>5500000</v>
      </c>
      <c r="E13" s="80"/>
      <c r="F13" s="80"/>
      <c r="G13" s="80"/>
      <c r="H13" s="80"/>
    </row>
    <row r="14" spans="1:8" s="70" customFormat="1" ht="20.25" customHeight="1">
      <c r="A14" s="187">
        <v>4</v>
      </c>
      <c r="B14" s="69" t="s">
        <v>211</v>
      </c>
      <c r="C14" s="79"/>
      <c r="D14" s="154">
        <v>8500000</v>
      </c>
      <c r="E14" s="80"/>
      <c r="F14" s="80"/>
      <c r="G14" s="80"/>
      <c r="H14" s="80"/>
    </row>
    <row r="15" spans="1:8" s="70" customFormat="1" ht="20.25" customHeight="1">
      <c r="A15" s="187">
        <v>5</v>
      </c>
      <c r="B15" s="69" t="s">
        <v>212</v>
      </c>
      <c r="C15" s="79"/>
      <c r="D15" s="154">
        <v>6000000</v>
      </c>
      <c r="E15" s="80"/>
      <c r="F15" s="80"/>
      <c r="G15" s="80"/>
      <c r="H15" s="80"/>
    </row>
    <row r="16" spans="1:8" s="70" customFormat="1" ht="20.25" customHeight="1">
      <c r="A16" s="187">
        <v>6</v>
      </c>
      <c r="B16" s="69" t="s">
        <v>213</v>
      </c>
      <c r="C16" s="79"/>
      <c r="D16" s="154">
        <v>5500000</v>
      </c>
      <c r="E16" s="80"/>
      <c r="F16" s="80"/>
      <c r="G16" s="80"/>
      <c r="H16" s="80"/>
    </row>
    <row r="17" spans="1:8" s="70" customFormat="1" ht="20.25" customHeight="1">
      <c r="A17" s="187">
        <v>7</v>
      </c>
      <c r="B17" s="69" t="s">
        <v>214</v>
      </c>
      <c r="C17" s="79"/>
      <c r="D17" s="154">
        <v>2800000</v>
      </c>
      <c r="E17" s="80"/>
      <c r="F17" s="80"/>
      <c r="G17" s="80"/>
      <c r="H17" s="80"/>
    </row>
    <row r="18" spans="1:8" s="70" customFormat="1" ht="20.25" customHeight="1">
      <c r="A18" s="187">
        <v>8</v>
      </c>
      <c r="B18" s="69" t="s">
        <v>215</v>
      </c>
      <c r="C18" s="79"/>
      <c r="D18" s="154">
        <v>2800000</v>
      </c>
      <c r="E18" s="80"/>
      <c r="F18" s="80"/>
      <c r="G18" s="80"/>
      <c r="H18" s="80"/>
    </row>
    <row r="19" spans="1:8" s="70" customFormat="1" ht="20.25" customHeight="1">
      <c r="A19" s="187">
        <v>9</v>
      </c>
      <c r="B19" s="191" t="s">
        <v>344</v>
      </c>
      <c r="C19" s="183"/>
      <c r="D19" s="154">
        <v>5000000</v>
      </c>
      <c r="E19" s="80"/>
      <c r="F19" s="183"/>
      <c r="G19" s="184"/>
      <c r="H19" s="80"/>
    </row>
    <row r="20" spans="1:8" s="70" customFormat="1" ht="20.25" customHeight="1">
      <c r="A20" s="74" t="s">
        <v>61</v>
      </c>
      <c r="B20" s="75" t="s">
        <v>62</v>
      </c>
      <c r="C20" s="81">
        <f>SUM(C21:C54)</f>
        <v>1322500000</v>
      </c>
      <c r="D20" s="81">
        <f t="shared" ref="D20:H20" si="0">SUM(D21:D54)</f>
        <v>0</v>
      </c>
      <c r="E20" s="81">
        <f t="shared" si="0"/>
        <v>0</v>
      </c>
      <c r="F20" s="81">
        <f t="shared" si="0"/>
        <v>80000000</v>
      </c>
      <c r="G20" s="81">
        <f t="shared" si="0"/>
        <v>5000000</v>
      </c>
      <c r="H20" s="81">
        <f t="shared" si="0"/>
        <v>100000000</v>
      </c>
    </row>
    <row r="21" spans="1:8" s="70" customFormat="1" ht="20.25" customHeight="1">
      <c r="A21" s="187">
        <v>1</v>
      </c>
      <c r="B21" s="191" t="s">
        <v>219</v>
      </c>
      <c r="C21" s="192">
        <v>20000000</v>
      </c>
      <c r="D21" s="154"/>
      <c r="E21" s="80"/>
      <c r="F21" s="80"/>
      <c r="G21" s="80"/>
      <c r="H21" s="80"/>
    </row>
    <row r="22" spans="1:8" s="70" customFormat="1" ht="20.25" customHeight="1">
      <c r="A22" s="187">
        <v>2</v>
      </c>
      <c r="B22" s="191" t="s">
        <v>218</v>
      </c>
      <c r="C22" s="239">
        <v>55000000</v>
      </c>
      <c r="D22" s="154"/>
      <c r="E22" s="80"/>
      <c r="F22" s="154"/>
      <c r="G22" s="80"/>
      <c r="H22" s="80"/>
    </row>
    <row r="23" spans="1:8" s="70" customFormat="1" ht="20.25" customHeight="1">
      <c r="A23" s="187">
        <v>3</v>
      </c>
      <c r="B23" s="191" t="s">
        <v>220</v>
      </c>
      <c r="C23" s="239">
        <v>50000000</v>
      </c>
      <c r="D23" s="154"/>
      <c r="E23" s="80"/>
      <c r="F23" s="154"/>
      <c r="G23" s="80"/>
      <c r="H23" s="80"/>
    </row>
    <row r="24" spans="1:8" s="70" customFormat="1" ht="20.25" customHeight="1">
      <c r="A24" s="187">
        <v>4</v>
      </c>
      <c r="B24" s="191" t="s">
        <v>221</v>
      </c>
      <c r="C24" s="239">
        <v>20000000</v>
      </c>
      <c r="D24" s="154"/>
      <c r="E24" s="80"/>
      <c r="F24" s="154"/>
      <c r="G24" s="80"/>
      <c r="H24" s="80"/>
    </row>
    <row r="25" spans="1:8" s="70" customFormat="1" ht="20.25" customHeight="1">
      <c r="A25" s="187">
        <v>5</v>
      </c>
      <c r="B25" s="191" t="s">
        <v>222</v>
      </c>
      <c r="C25" s="239">
        <v>15000000</v>
      </c>
      <c r="D25" s="154"/>
      <c r="E25" s="80"/>
      <c r="F25" s="154"/>
      <c r="G25" s="80"/>
      <c r="H25" s="80"/>
    </row>
    <row r="26" spans="1:8" s="70" customFormat="1" ht="20.25" customHeight="1">
      <c r="A26" s="187">
        <v>6</v>
      </c>
      <c r="B26" s="191" t="s">
        <v>223</v>
      </c>
      <c r="C26" s="239">
        <v>15000000</v>
      </c>
      <c r="D26" s="154"/>
      <c r="E26" s="80"/>
      <c r="F26" s="154"/>
      <c r="G26" s="80"/>
      <c r="H26" s="80"/>
    </row>
    <row r="27" spans="1:8" s="70" customFormat="1" ht="20.25" customHeight="1">
      <c r="A27" s="187">
        <v>7</v>
      </c>
      <c r="B27" s="191" t="s">
        <v>224</v>
      </c>
      <c r="C27" s="239">
        <v>2500000</v>
      </c>
      <c r="D27" s="154"/>
      <c r="E27" s="80"/>
      <c r="F27" s="154"/>
      <c r="G27" s="80"/>
      <c r="H27" s="80"/>
    </row>
    <row r="28" spans="1:8" s="70" customFormat="1" ht="20.25" customHeight="1">
      <c r="A28" s="187">
        <v>8</v>
      </c>
      <c r="B28" s="191" t="s">
        <v>299</v>
      </c>
      <c r="C28" s="239">
        <v>5000000</v>
      </c>
      <c r="D28" s="154"/>
      <c r="E28" s="80"/>
      <c r="F28" s="154"/>
      <c r="G28" s="80"/>
      <c r="H28" s="80"/>
    </row>
    <row r="29" spans="1:8" s="70" customFormat="1" ht="20.25" customHeight="1">
      <c r="A29" s="187">
        <v>9</v>
      </c>
      <c r="B29" s="191" t="s">
        <v>225</v>
      </c>
      <c r="C29" s="239">
        <v>5000000</v>
      </c>
      <c r="D29" s="154"/>
      <c r="E29" s="80"/>
      <c r="F29" s="154"/>
      <c r="G29" s="80"/>
      <c r="H29" s="80"/>
    </row>
    <row r="30" spans="1:8" s="70" customFormat="1" ht="20.25" customHeight="1">
      <c r="A30" s="187">
        <v>10</v>
      </c>
      <c r="B30" s="191" t="s">
        <v>226</v>
      </c>
      <c r="C30" s="239"/>
      <c r="D30" s="154"/>
      <c r="E30" s="80"/>
      <c r="F30" s="154"/>
      <c r="G30" s="223">
        <v>5000000</v>
      </c>
      <c r="H30" s="80"/>
    </row>
    <row r="31" spans="1:8" s="70" customFormat="1" ht="20.25" customHeight="1">
      <c r="A31" s="187">
        <v>11</v>
      </c>
      <c r="B31" s="191" t="s">
        <v>228</v>
      </c>
      <c r="C31" s="239">
        <v>5000000</v>
      </c>
      <c r="D31" s="154"/>
      <c r="E31" s="80"/>
      <c r="F31" s="154"/>
      <c r="G31" s="223"/>
      <c r="H31" s="80"/>
    </row>
    <row r="32" spans="1:8" s="70" customFormat="1" ht="20.25" customHeight="1">
      <c r="A32" s="187">
        <v>12</v>
      </c>
      <c r="B32" s="156" t="s">
        <v>333</v>
      </c>
      <c r="C32" s="239">
        <v>75000000</v>
      </c>
      <c r="D32" s="154"/>
      <c r="E32" s="80"/>
      <c r="F32" s="154"/>
      <c r="G32" s="155"/>
      <c r="H32" s="155"/>
    </row>
    <row r="33" spans="1:8" s="70" customFormat="1" ht="20.25" customHeight="1">
      <c r="A33" s="187">
        <v>13</v>
      </c>
      <c r="B33" s="191" t="s">
        <v>313</v>
      </c>
      <c r="C33" s="239">
        <v>100000000</v>
      </c>
      <c r="D33" s="40"/>
      <c r="E33" s="185"/>
      <c r="F33" s="80"/>
      <c r="G33" s="154"/>
      <c r="H33" s="156"/>
    </row>
    <row r="34" spans="1:8" s="70" customFormat="1" ht="20.25" customHeight="1">
      <c r="A34" s="187">
        <v>14</v>
      </c>
      <c r="B34" s="191" t="s">
        <v>346</v>
      </c>
      <c r="C34" s="239">
        <v>50000000</v>
      </c>
      <c r="D34" s="40"/>
      <c r="E34" s="185"/>
      <c r="F34" s="80"/>
      <c r="G34" s="154"/>
      <c r="H34" s="156"/>
    </row>
    <row r="35" spans="1:8" s="70" customFormat="1" ht="20.25" customHeight="1">
      <c r="A35" s="187">
        <v>15</v>
      </c>
      <c r="B35" s="191" t="s">
        <v>347</v>
      </c>
      <c r="C35" s="239">
        <v>200000000</v>
      </c>
      <c r="D35" s="40"/>
      <c r="E35" s="185"/>
      <c r="F35" s="80"/>
      <c r="G35" s="154"/>
      <c r="H35" s="156"/>
    </row>
    <row r="36" spans="1:8" s="70" customFormat="1" ht="20.25" customHeight="1">
      <c r="A36" s="187">
        <v>16</v>
      </c>
      <c r="B36" s="191" t="s">
        <v>336</v>
      </c>
      <c r="C36" s="239">
        <v>50000000</v>
      </c>
      <c r="D36" s="40"/>
      <c r="E36" s="185"/>
      <c r="F36" s="80"/>
      <c r="G36" s="154"/>
      <c r="H36" s="156"/>
    </row>
    <row r="37" spans="1:8" s="70" customFormat="1" ht="20.25" customHeight="1">
      <c r="A37" s="187">
        <v>17</v>
      </c>
      <c r="B37" s="191" t="s">
        <v>348</v>
      </c>
      <c r="C37" s="239">
        <v>25000000</v>
      </c>
      <c r="D37" s="40"/>
      <c r="E37" s="185"/>
      <c r="F37" s="80"/>
      <c r="G37" s="154"/>
      <c r="H37" s="156"/>
    </row>
    <row r="38" spans="1:8" s="70" customFormat="1" ht="20.25" customHeight="1">
      <c r="A38" s="187">
        <v>18</v>
      </c>
      <c r="B38" s="191" t="s">
        <v>337</v>
      </c>
      <c r="C38" s="239">
        <v>100000000</v>
      </c>
      <c r="D38" s="40"/>
      <c r="E38" s="185"/>
      <c r="F38" s="80"/>
      <c r="G38" s="154"/>
      <c r="H38" s="156"/>
    </row>
    <row r="39" spans="1:8" s="70" customFormat="1" ht="20.25" customHeight="1">
      <c r="A39" s="187">
        <v>19</v>
      </c>
      <c r="B39" s="191" t="s">
        <v>334</v>
      </c>
      <c r="C39" s="239">
        <v>75000000</v>
      </c>
      <c r="D39" s="40"/>
      <c r="E39" s="185"/>
      <c r="F39" s="80"/>
      <c r="G39" s="154"/>
      <c r="H39" s="193"/>
    </row>
    <row r="40" spans="1:8" s="70" customFormat="1" ht="20.25" customHeight="1">
      <c r="A40" s="187">
        <v>20</v>
      </c>
      <c r="B40" s="191" t="s">
        <v>335</v>
      </c>
      <c r="C40" s="239">
        <v>75000000</v>
      </c>
      <c r="D40" s="154"/>
      <c r="E40" s="82"/>
      <c r="F40" s="80"/>
      <c r="G40" s="156"/>
      <c r="H40" s="193"/>
    </row>
    <row r="41" spans="1:8" s="70" customFormat="1" ht="31.5">
      <c r="A41" s="187">
        <v>21</v>
      </c>
      <c r="B41" s="191" t="s">
        <v>314</v>
      </c>
      <c r="C41" s="239">
        <v>75000000</v>
      </c>
      <c r="D41" s="154"/>
      <c r="E41" s="82"/>
      <c r="F41" s="80"/>
      <c r="G41" s="156"/>
      <c r="H41" s="193"/>
    </row>
    <row r="42" spans="1:8" s="70" customFormat="1" ht="20.25" customHeight="1">
      <c r="A42" s="187">
        <v>22</v>
      </c>
      <c r="B42" s="241" t="s">
        <v>281</v>
      </c>
      <c r="C42" s="239">
        <v>30000000</v>
      </c>
      <c r="D42" s="154"/>
      <c r="E42" s="82"/>
      <c r="F42" s="80"/>
      <c r="G42" s="156"/>
      <c r="H42" s="193"/>
    </row>
    <row r="43" spans="1:8" s="70" customFormat="1" ht="20.25" customHeight="1">
      <c r="A43" s="187">
        <v>23</v>
      </c>
      <c r="B43" s="191" t="str">
        <f>'[1]BLA (2)'!$D$58</f>
        <v>Pembangunan RTLH</v>
      </c>
      <c r="C43" s="239">
        <v>100000000</v>
      </c>
      <c r="D43" s="154"/>
      <c r="E43" s="82"/>
      <c r="F43" s="80"/>
      <c r="G43" s="156"/>
      <c r="H43" s="193"/>
    </row>
    <row r="44" spans="1:8" s="70" customFormat="1" ht="20.25" customHeight="1">
      <c r="A44" s="187">
        <v>24</v>
      </c>
      <c r="B44" s="191" t="s">
        <v>338</v>
      </c>
      <c r="C44" s="239">
        <v>50000000</v>
      </c>
      <c r="D44" s="154"/>
      <c r="E44" s="82"/>
      <c r="F44" s="80"/>
      <c r="G44" s="156"/>
      <c r="H44" s="193"/>
    </row>
    <row r="45" spans="1:8" s="70" customFormat="1" ht="20.25" customHeight="1">
      <c r="A45" s="187">
        <v>25</v>
      </c>
      <c r="B45" s="191" t="s">
        <v>339</v>
      </c>
      <c r="C45" s="239"/>
      <c r="D45" s="154"/>
      <c r="E45" s="82"/>
      <c r="F45" s="80"/>
      <c r="G45" s="156"/>
      <c r="H45" s="239">
        <v>100000000</v>
      </c>
    </row>
    <row r="46" spans="1:8" s="70" customFormat="1" ht="20.25" customHeight="1">
      <c r="A46" s="187">
        <v>26</v>
      </c>
      <c r="B46" s="241" t="s">
        <v>350</v>
      </c>
      <c r="C46" s="243">
        <v>25000000</v>
      </c>
      <c r="D46" s="154"/>
      <c r="E46" s="82"/>
      <c r="F46" s="80"/>
      <c r="G46" s="156"/>
      <c r="H46" s="193"/>
    </row>
    <row r="47" spans="1:8" s="70" customFormat="1" ht="31.5">
      <c r="A47" s="187">
        <v>27</v>
      </c>
      <c r="B47" s="242" t="s">
        <v>279</v>
      </c>
      <c r="C47" s="243">
        <v>6000000</v>
      </c>
      <c r="D47" s="154"/>
      <c r="E47" s="82"/>
      <c r="F47" s="80"/>
      <c r="G47" s="156"/>
      <c r="H47" s="193"/>
    </row>
    <row r="48" spans="1:8" s="70" customFormat="1" ht="20.25" customHeight="1">
      <c r="A48" s="187">
        <v>28</v>
      </c>
      <c r="B48" s="241" t="s">
        <v>280</v>
      </c>
      <c r="C48" s="243">
        <v>3000000</v>
      </c>
      <c r="D48" s="154"/>
      <c r="E48" s="82"/>
      <c r="F48" s="80"/>
      <c r="G48" s="156"/>
      <c r="H48" s="193"/>
    </row>
    <row r="49" spans="1:9" s="70" customFormat="1" ht="20.25" customHeight="1">
      <c r="A49" s="187">
        <v>29</v>
      </c>
      <c r="B49" s="253" t="s">
        <v>320</v>
      </c>
      <c r="C49" s="243">
        <v>50000000</v>
      </c>
      <c r="D49" s="154"/>
      <c r="E49" s="82"/>
      <c r="F49" s="80"/>
      <c r="G49" s="156"/>
      <c r="H49" s="193"/>
    </row>
    <row r="50" spans="1:9" s="70" customFormat="1" ht="20.25" customHeight="1">
      <c r="A50" s="187">
        <v>30</v>
      </c>
      <c r="B50" s="253" t="s">
        <v>297</v>
      </c>
      <c r="C50" s="243">
        <v>1000000</v>
      </c>
      <c r="D50" s="154"/>
      <c r="E50" s="82"/>
      <c r="F50" s="80"/>
      <c r="G50" s="156"/>
      <c r="H50" s="193"/>
    </row>
    <row r="51" spans="1:9" s="70" customFormat="1" ht="20.25" customHeight="1">
      <c r="A51" s="187">
        <v>31</v>
      </c>
      <c r="B51" s="253" t="s">
        <v>309</v>
      </c>
      <c r="C51" s="243">
        <v>25000000</v>
      </c>
      <c r="D51" s="154"/>
      <c r="E51" s="82"/>
      <c r="F51" s="80"/>
      <c r="G51" s="156"/>
      <c r="H51" s="193"/>
    </row>
    <row r="52" spans="1:9" s="70" customFormat="1" ht="20.25" customHeight="1">
      <c r="A52" s="187">
        <v>32</v>
      </c>
      <c r="B52" s="253" t="s">
        <v>349</v>
      </c>
      <c r="C52" s="243">
        <v>15000000</v>
      </c>
      <c r="D52" s="154"/>
      <c r="E52" s="82"/>
      <c r="F52" s="80"/>
      <c r="G52" s="156"/>
      <c r="H52" s="193"/>
    </row>
    <row r="53" spans="1:9" s="70" customFormat="1" ht="20.25" customHeight="1">
      <c r="A53" s="187">
        <v>33</v>
      </c>
      <c r="B53" s="220" t="s">
        <v>197</v>
      </c>
      <c r="C53" s="222"/>
      <c r="D53" s="154"/>
      <c r="E53" s="82"/>
      <c r="F53" s="222">
        <v>30000000</v>
      </c>
      <c r="G53" s="80"/>
      <c r="H53" s="80"/>
    </row>
    <row r="54" spans="1:9" s="70" customFormat="1" ht="20.25" customHeight="1">
      <c r="A54" s="187">
        <v>34</v>
      </c>
      <c r="B54" s="221" t="s">
        <v>198</v>
      </c>
      <c r="C54" s="222"/>
      <c r="D54" s="40"/>
      <c r="E54" s="80"/>
      <c r="F54" s="222">
        <v>50000000</v>
      </c>
      <c r="G54" s="154"/>
      <c r="H54" s="80"/>
    </row>
    <row r="55" spans="1:9" s="68" customFormat="1" ht="20.25" customHeight="1">
      <c r="A55" s="74" t="s">
        <v>63</v>
      </c>
      <c r="B55" s="75" t="s">
        <v>64</v>
      </c>
      <c r="C55" s="81">
        <f>SUM(C56:C57)</f>
        <v>0</v>
      </c>
      <c r="D55" s="73"/>
      <c r="E55" s="73"/>
      <c r="F55" s="81">
        <f>SUM(F56:F57)</f>
        <v>5000000</v>
      </c>
      <c r="G55" s="73"/>
      <c r="H55" s="73"/>
    </row>
    <row r="56" spans="1:9" ht="20.25" customHeight="1">
      <c r="A56" s="233">
        <v>1</v>
      </c>
      <c r="B56" s="234" t="s">
        <v>206</v>
      </c>
      <c r="C56" s="183">
        <v>0</v>
      </c>
      <c r="D56" s="73"/>
      <c r="E56" s="73"/>
      <c r="F56" s="213">
        <v>5000000</v>
      </c>
      <c r="G56" s="238"/>
      <c r="H56" s="73"/>
      <c r="I56" s="148" t="e">
        <f>SUM(#REF!)</f>
        <v>#REF!</v>
      </c>
    </row>
    <row r="57" spans="1:9" ht="20.25" customHeight="1">
      <c r="A57" s="72"/>
      <c r="B57" s="123"/>
      <c r="C57" s="155"/>
      <c r="D57" s="73"/>
      <c r="E57" s="73"/>
      <c r="F57" s="155"/>
      <c r="G57" s="224"/>
      <c r="H57" s="73"/>
      <c r="I57" s="148"/>
    </row>
    <row r="58" spans="1:9" ht="20.25" customHeight="1">
      <c r="A58" s="187"/>
      <c r="B58" s="186"/>
      <c r="C58" s="183">
        <v>0</v>
      </c>
      <c r="D58" s="40"/>
      <c r="E58" s="80"/>
      <c r="F58" s="80"/>
      <c r="G58" s="80"/>
      <c r="H58" s="80"/>
    </row>
    <row r="59" spans="1:9" ht="20.25" customHeight="1">
      <c r="A59" s="74" t="s">
        <v>65</v>
      </c>
      <c r="B59" s="75" t="s">
        <v>66</v>
      </c>
      <c r="C59" s="188">
        <f>SUM(C60:C85)</f>
        <v>75550000</v>
      </c>
      <c r="D59" s="188"/>
      <c r="E59" s="188"/>
      <c r="F59" s="188">
        <f>SUM(F60:F85)</f>
        <v>6400000</v>
      </c>
      <c r="G59" s="188">
        <f>SUM(G60:G85)</f>
        <v>0</v>
      </c>
      <c r="H59" s="188"/>
    </row>
    <row r="60" spans="1:9" ht="20.25" customHeight="1">
      <c r="A60" s="187">
        <v>1</v>
      </c>
      <c r="B60" s="191" t="s">
        <v>229</v>
      </c>
      <c r="C60" s="155">
        <v>2500000</v>
      </c>
      <c r="D60" s="224"/>
      <c r="E60" s="156"/>
      <c r="F60" s="175"/>
      <c r="G60" s="188"/>
      <c r="H60" s="188"/>
    </row>
    <row r="61" spans="1:9" ht="20.25" customHeight="1">
      <c r="A61" s="187">
        <v>2</v>
      </c>
      <c r="B61" s="191" t="s">
        <v>230</v>
      </c>
      <c r="C61" s="155">
        <v>750000</v>
      </c>
      <c r="D61" s="224"/>
      <c r="E61" s="156"/>
      <c r="F61" s="175"/>
      <c r="G61" s="188"/>
      <c r="H61" s="188"/>
    </row>
    <row r="62" spans="1:9" ht="20.25" customHeight="1">
      <c r="A62" s="187">
        <v>3</v>
      </c>
      <c r="B62" s="191" t="s">
        <v>231</v>
      </c>
      <c r="C62" s="155">
        <v>750000</v>
      </c>
      <c r="D62" s="224"/>
      <c r="E62" s="156"/>
      <c r="F62" s="175"/>
      <c r="G62" s="188"/>
      <c r="H62" s="188"/>
    </row>
    <row r="63" spans="1:9" ht="20.25" customHeight="1">
      <c r="A63" s="187">
        <v>4</v>
      </c>
      <c r="B63" s="191" t="s">
        <v>232</v>
      </c>
      <c r="C63" s="155">
        <v>1000000</v>
      </c>
      <c r="D63" s="224"/>
      <c r="E63" s="156"/>
      <c r="F63" s="175"/>
      <c r="G63" s="188"/>
      <c r="H63" s="188"/>
    </row>
    <row r="64" spans="1:9" ht="20.25" customHeight="1">
      <c r="A64" s="187">
        <v>5</v>
      </c>
      <c r="B64" s="191" t="s">
        <v>233</v>
      </c>
      <c r="C64" s="155">
        <v>6000000</v>
      </c>
      <c r="D64" s="224"/>
      <c r="E64" s="156"/>
      <c r="F64" s="175"/>
      <c r="G64" s="188"/>
      <c r="H64" s="188"/>
    </row>
    <row r="65" spans="1:8" ht="20.25" customHeight="1">
      <c r="A65" s="187">
        <v>6</v>
      </c>
      <c r="B65" s="191" t="s">
        <v>234</v>
      </c>
      <c r="C65" s="155">
        <v>500000</v>
      </c>
      <c r="D65" s="224"/>
      <c r="E65" s="156"/>
      <c r="F65" s="175"/>
      <c r="G65" s="188"/>
      <c r="H65" s="188"/>
    </row>
    <row r="66" spans="1:8" ht="20.25" customHeight="1">
      <c r="A66" s="187">
        <v>7</v>
      </c>
      <c r="B66" s="191" t="s">
        <v>235</v>
      </c>
      <c r="C66" s="155">
        <v>500000</v>
      </c>
      <c r="D66" s="224"/>
      <c r="E66" s="156"/>
      <c r="F66" s="175"/>
      <c r="G66" s="188"/>
      <c r="H66" s="188"/>
    </row>
    <row r="67" spans="1:8" ht="20.25" customHeight="1">
      <c r="A67" s="187">
        <v>8</v>
      </c>
      <c r="B67" s="191" t="s">
        <v>236</v>
      </c>
      <c r="C67" s="155">
        <v>1000000</v>
      </c>
      <c r="D67" s="224"/>
      <c r="E67" s="156"/>
      <c r="F67" s="175"/>
      <c r="G67" s="188"/>
      <c r="H67" s="188"/>
    </row>
    <row r="68" spans="1:8" ht="20.25" customHeight="1">
      <c r="A68" s="187">
        <v>9</v>
      </c>
      <c r="B68" s="191" t="s">
        <v>237</v>
      </c>
      <c r="C68" s="155">
        <v>1000000</v>
      </c>
      <c r="D68" s="224"/>
      <c r="E68" s="156"/>
      <c r="F68" s="175"/>
      <c r="G68" s="188"/>
      <c r="H68" s="188"/>
    </row>
    <row r="69" spans="1:8" ht="20.25" customHeight="1">
      <c r="A69" s="187">
        <v>10</v>
      </c>
      <c r="B69" s="191" t="s">
        <v>238</v>
      </c>
      <c r="C69" s="155">
        <v>3500000</v>
      </c>
      <c r="D69" s="224"/>
      <c r="E69" s="156"/>
      <c r="F69" s="175"/>
      <c r="G69" s="188"/>
      <c r="H69" s="188"/>
    </row>
    <row r="70" spans="1:8" ht="20.25" customHeight="1">
      <c r="A70" s="187">
        <v>11</v>
      </c>
      <c r="B70" s="191" t="s">
        <v>240</v>
      </c>
      <c r="C70" s="155">
        <v>4500000</v>
      </c>
      <c r="D70" s="224"/>
      <c r="E70" s="156"/>
      <c r="F70" s="175"/>
      <c r="G70" s="188"/>
      <c r="H70" s="188"/>
    </row>
    <row r="71" spans="1:8" ht="20.25" customHeight="1">
      <c r="A71" s="187">
        <v>12</v>
      </c>
      <c r="B71" s="191" t="s">
        <v>239</v>
      </c>
      <c r="C71" s="155">
        <v>4000000</v>
      </c>
      <c r="D71" s="224"/>
      <c r="E71" s="156"/>
      <c r="F71" s="175"/>
      <c r="G71" s="188"/>
      <c r="H71" s="188"/>
    </row>
    <row r="72" spans="1:8" ht="20.25" customHeight="1">
      <c r="A72" s="187">
        <v>13</v>
      </c>
      <c r="B72" s="191" t="s">
        <v>301</v>
      </c>
      <c r="C72" s="155">
        <v>4500000</v>
      </c>
      <c r="D72" s="224"/>
      <c r="E72" s="156"/>
      <c r="F72" s="175"/>
      <c r="G72" s="188"/>
      <c r="H72" s="188"/>
    </row>
    <row r="73" spans="1:8" ht="20.25" customHeight="1">
      <c r="A73" s="187">
        <v>14</v>
      </c>
      <c r="B73" s="191" t="s">
        <v>278</v>
      </c>
      <c r="C73" s="155">
        <v>4000000</v>
      </c>
      <c r="D73" s="224"/>
      <c r="E73" s="156"/>
      <c r="F73" s="175"/>
      <c r="G73" s="188"/>
      <c r="H73" s="188"/>
    </row>
    <row r="74" spans="1:8" ht="20.25" customHeight="1">
      <c r="A74" s="187">
        <v>15</v>
      </c>
      <c r="B74" s="191" t="s">
        <v>241</v>
      </c>
      <c r="C74" s="155">
        <v>4000000</v>
      </c>
      <c r="D74" s="224"/>
      <c r="E74" s="156"/>
      <c r="F74" s="175"/>
      <c r="G74" s="188"/>
      <c r="H74" s="188"/>
    </row>
    <row r="75" spans="1:8" ht="20.25" customHeight="1">
      <c r="A75" s="187">
        <v>16</v>
      </c>
      <c r="B75" s="191" t="s">
        <v>242</v>
      </c>
      <c r="C75" s="155">
        <v>3200000</v>
      </c>
      <c r="D75" s="224"/>
      <c r="E75" s="156"/>
      <c r="F75" s="175"/>
      <c r="G75" s="188"/>
      <c r="H75" s="188"/>
    </row>
    <row r="76" spans="1:8" ht="20.25" customHeight="1">
      <c r="A76" s="187">
        <v>17</v>
      </c>
      <c r="B76" s="191" t="s">
        <v>304</v>
      </c>
      <c r="C76" s="155">
        <v>6400000</v>
      </c>
      <c r="D76" s="224"/>
      <c r="E76" s="156"/>
      <c r="F76" s="175"/>
      <c r="G76" s="188"/>
      <c r="H76" s="188"/>
    </row>
    <row r="77" spans="1:8" ht="20.25" customHeight="1">
      <c r="A77" s="187">
        <v>18</v>
      </c>
      <c r="B77" s="191" t="s">
        <v>243</v>
      </c>
      <c r="C77" s="155">
        <v>5000000</v>
      </c>
      <c r="D77" s="224"/>
      <c r="E77" s="156"/>
      <c r="F77" s="175"/>
      <c r="G77" s="188"/>
      <c r="H77" s="188"/>
    </row>
    <row r="78" spans="1:8" ht="20.25" customHeight="1">
      <c r="A78" s="187">
        <v>19</v>
      </c>
      <c r="B78" s="191" t="s">
        <v>307</v>
      </c>
      <c r="C78" s="155">
        <v>3600000</v>
      </c>
      <c r="D78" s="224"/>
      <c r="E78" s="156"/>
      <c r="F78" s="175"/>
      <c r="G78" s="188"/>
      <c r="H78" s="188"/>
    </row>
    <row r="79" spans="1:8" ht="20.25" customHeight="1">
      <c r="A79" s="187">
        <v>20</v>
      </c>
      <c r="B79" s="191" t="s">
        <v>306</v>
      </c>
      <c r="C79" s="155">
        <v>3600000</v>
      </c>
      <c r="D79" s="224"/>
      <c r="E79" s="156"/>
      <c r="F79" s="175"/>
      <c r="G79" s="188"/>
      <c r="H79" s="188"/>
    </row>
    <row r="80" spans="1:8" ht="20.25" customHeight="1">
      <c r="A80" s="187">
        <v>21</v>
      </c>
      <c r="B80" s="191" t="s">
        <v>227</v>
      </c>
      <c r="C80" s="155">
        <v>0</v>
      </c>
      <c r="D80" s="224"/>
      <c r="E80" s="156"/>
      <c r="F80" s="155">
        <v>6400000</v>
      </c>
      <c r="G80" s="188"/>
      <c r="H80" s="188"/>
    </row>
    <row r="81" spans="1:9" ht="20.25" customHeight="1">
      <c r="A81" s="187">
        <v>22</v>
      </c>
      <c r="B81" s="241" t="s">
        <v>282</v>
      </c>
      <c r="C81" s="245">
        <f>3*750000</f>
        <v>2250000</v>
      </c>
      <c r="D81" s="224"/>
      <c r="E81" s="156"/>
      <c r="F81" s="155"/>
      <c r="G81" s="188"/>
      <c r="H81" s="188"/>
    </row>
    <row r="82" spans="1:9" ht="20.25" customHeight="1">
      <c r="A82" s="187">
        <v>23</v>
      </c>
      <c r="B82" s="241" t="s">
        <v>302</v>
      </c>
      <c r="C82" s="245">
        <v>4500000</v>
      </c>
      <c r="D82" s="224"/>
      <c r="E82" s="156"/>
      <c r="F82" s="155"/>
      <c r="G82" s="188"/>
      <c r="H82" s="188"/>
    </row>
    <row r="83" spans="1:9" ht="20.25" customHeight="1">
      <c r="A83" s="187">
        <v>24</v>
      </c>
      <c r="B83" s="241" t="s">
        <v>283</v>
      </c>
      <c r="C83" s="246">
        <v>1500000</v>
      </c>
      <c r="D83" s="224"/>
      <c r="E83" s="156"/>
      <c r="F83" s="155"/>
      <c r="G83" s="188"/>
      <c r="H83" s="188"/>
    </row>
    <row r="84" spans="1:9" ht="20.25" customHeight="1">
      <c r="A84" s="187">
        <v>25</v>
      </c>
      <c r="B84" s="244" t="s">
        <v>284</v>
      </c>
      <c r="C84" s="247">
        <v>2000000</v>
      </c>
      <c r="D84" s="224"/>
      <c r="E84" s="156"/>
      <c r="F84" s="155"/>
      <c r="G84" s="188"/>
      <c r="H84" s="188"/>
    </row>
    <row r="85" spans="1:9" ht="20.25" customHeight="1">
      <c r="A85" s="187">
        <v>26</v>
      </c>
      <c r="B85" s="235" t="s">
        <v>202</v>
      </c>
      <c r="C85" s="193">
        <v>5000000</v>
      </c>
      <c r="D85" s="224"/>
      <c r="E85" s="156"/>
      <c r="F85" s="175"/>
      <c r="G85" s="188"/>
      <c r="H85" s="188"/>
    </row>
    <row r="86" spans="1:9" ht="20.25" customHeight="1">
      <c r="A86" s="267"/>
      <c r="B86" s="235"/>
      <c r="C86" s="193"/>
      <c r="D86" s="268"/>
      <c r="E86" s="269"/>
      <c r="F86" s="270"/>
      <c r="G86" s="271"/>
      <c r="H86" s="271"/>
    </row>
    <row r="87" spans="1:9" ht="31.5">
      <c r="A87" s="72" t="s">
        <v>322</v>
      </c>
      <c r="B87" s="75" t="s">
        <v>323</v>
      </c>
      <c r="C87" s="274">
        <f>SUM(C88:C89)</f>
        <v>225000000</v>
      </c>
      <c r="D87" s="268"/>
      <c r="E87" s="269"/>
      <c r="F87" s="270"/>
      <c r="G87" s="271"/>
      <c r="H87" s="271"/>
    </row>
    <row r="88" spans="1:9" ht="20.25" customHeight="1">
      <c r="A88" s="267">
        <v>1</v>
      </c>
      <c r="B88" s="272" t="s">
        <v>324</v>
      </c>
      <c r="C88" s="193">
        <v>75000000</v>
      </c>
      <c r="D88" s="268"/>
      <c r="E88" s="269"/>
      <c r="F88" s="270"/>
      <c r="G88" s="271"/>
      <c r="H88" s="271"/>
    </row>
    <row r="89" spans="1:9" ht="20.25" customHeight="1">
      <c r="A89" s="267">
        <v>2</v>
      </c>
      <c r="B89" s="273" t="s">
        <v>325</v>
      </c>
      <c r="C89" s="193">
        <v>150000000</v>
      </c>
      <c r="D89" s="268"/>
      <c r="E89" s="269"/>
      <c r="F89" s="270"/>
      <c r="G89" s="271"/>
      <c r="H89" s="271"/>
    </row>
    <row r="90" spans="1:9" ht="20.25" customHeight="1">
      <c r="A90" s="267"/>
      <c r="B90" s="235"/>
      <c r="C90" s="193"/>
      <c r="D90" s="268"/>
      <c r="E90" s="269"/>
      <c r="F90" s="270"/>
      <c r="G90" s="271"/>
      <c r="H90" s="271"/>
    </row>
    <row r="91" spans="1:9" ht="20.25" customHeight="1" thickBot="1">
      <c r="A91" s="77"/>
      <c r="B91" s="78" t="s">
        <v>154</v>
      </c>
      <c r="C91" s="83">
        <f>C59+C20+C10+C87</f>
        <v>1623050000</v>
      </c>
      <c r="D91" s="83">
        <f>D10+D20+D55+D59</f>
        <v>331100000</v>
      </c>
      <c r="E91" s="83">
        <f>E10+E20+E55+E59</f>
        <v>41000000</v>
      </c>
      <c r="F91" s="83">
        <f>F59+F20+F10</f>
        <v>86400000</v>
      </c>
      <c r="G91" s="83">
        <f>G10+G20+G55+G59</f>
        <v>5000000</v>
      </c>
      <c r="H91" s="83">
        <f>H10+H20+H55+H59</f>
        <v>100000000</v>
      </c>
    </row>
    <row r="92" spans="1:9" ht="20.25" customHeight="1" thickTop="1">
      <c r="A92" s="194"/>
      <c r="B92" s="195"/>
      <c r="C92" s="196"/>
      <c r="D92" s="196"/>
      <c r="E92" s="196"/>
      <c r="F92" s="196"/>
      <c r="G92" s="196"/>
      <c r="H92" s="196"/>
    </row>
    <row r="93" spans="1:9" ht="20.25" customHeight="1">
      <c r="A93" s="15"/>
      <c r="B93" s="23" t="s">
        <v>173</v>
      </c>
      <c r="C93" s="14"/>
      <c r="D93" s="286" t="str">
        <f>RKPdes!L94</f>
        <v>Gemblengmulyo, 07 Oktober 2020</v>
      </c>
      <c r="E93" s="286"/>
      <c r="F93" s="286"/>
      <c r="G93" s="286"/>
      <c r="I93" s="148" t="e">
        <f>SUM(#REF!)</f>
        <v>#REF!</v>
      </c>
    </row>
    <row r="94" spans="1:9" ht="20.25" customHeight="1">
      <c r="A94" s="209"/>
      <c r="B94" s="114" t="s">
        <v>75</v>
      </c>
      <c r="C94" s="209" t="s">
        <v>175</v>
      </c>
      <c r="D94" s="286" t="s">
        <v>138</v>
      </c>
      <c r="E94" s="286"/>
      <c r="F94" s="286"/>
      <c r="G94" s="286"/>
    </row>
    <row r="95" spans="1:9" ht="20.25" customHeight="1">
      <c r="A95" s="12"/>
      <c r="B95" s="115"/>
      <c r="C95" s="84"/>
      <c r="D95" s="84"/>
      <c r="E95" s="12"/>
      <c r="F95" s="12"/>
      <c r="G95" s="12"/>
    </row>
    <row r="96" spans="1:9" ht="20.25" customHeight="1">
      <c r="A96" s="12"/>
      <c r="B96" s="12"/>
      <c r="C96" s="14"/>
      <c r="D96" s="12"/>
      <c r="E96" s="12"/>
      <c r="F96" s="12"/>
      <c r="G96" s="12"/>
    </row>
    <row r="97" spans="1:7" ht="20.25" customHeight="1">
      <c r="A97" s="209"/>
      <c r="B97" s="41" t="str">
        <f>RKPdes!D98</f>
        <v>BUDI SUNGKOWO</v>
      </c>
      <c r="C97" s="209"/>
      <c r="D97" s="287" t="s">
        <v>195</v>
      </c>
      <c r="E97" s="287"/>
      <c r="F97" s="287"/>
      <c r="G97" s="287"/>
    </row>
  </sheetData>
  <mergeCells count="13">
    <mergeCell ref="D93:G93"/>
    <mergeCell ref="D94:G94"/>
    <mergeCell ref="D97:G97"/>
    <mergeCell ref="A1:H1"/>
    <mergeCell ref="A2:B2"/>
    <mergeCell ref="A7:A9"/>
    <mergeCell ref="B7:B9"/>
    <mergeCell ref="C7:H7"/>
    <mergeCell ref="C8:C9"/>
    <mergeCell ref="D8:D9"/>
    <mergeCell ref="E8:E9"/>
    <mergeCell ref="F8:F9"/>
    <mergeCell ref="G8:H8"/>
  </mergeCells>
  <printOptions horizontalCentered="1"/>
  <pageMargins left="0.78740157480314965" right="1.1811023622047245" top="0.39370078740157483" bottom="0.39370078740157483" header="0.51181102362204722" footer="0.51181102362204722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6"/>
  <sheetViews>
    <sheetView view="pageLayout" zoomScale="90" zoomScalePageLayoutView="90" workbookViewId="0">
      <selection activeCell="O37" sqref="A1:O37"/>
    </sheetView>
  </sheetViews>
  <sheetFormatPr defaultRowHeight="15"/>
  <cols>
    <col min="1" max="1" width="6.42578125" customWidth="1"/>
    <col min="2" max="2" width="20.140625" customWidth="1"/>
    <col min="3" max="3" width="6" customWidth="1"/>
    <col min="4" max="4" width="45" customWidth="1"/>
    <col min="5" max="5" width="22" customWidth="1"/>
    <col min="6" max="6" width="11.42578125" customWidth="1"/>
    <col min="7" max="7" width="41.42578125" customWidth="1"/>
    <col min="8" max="8" width="10.42578125" customWidth="1"/>
    <col min="9" max="9" width="17.140625" customWidth="1"/>
    <col min="10" max="10" width="18.7109375" customWidth="1"/>
    <col min="11" max="11" width="10.42578125" hidden="1" customWidth="1"/>
    <col min="12" max="12" width="9.5703125" hidden="1" customWidth="1"/>
    <col min="13" max="13" width="11" hidden="1" customWidth="1"/>
    <col min="14" max="14" width="15.28515625" hidden="1" customWidth="1"/>
  </cols>
  <sheetData>
    <row r="1" spans="1:14" s="89" customFormat="1" ht="18">
      <c r="A1" s="303" t="s">
        <v>179</v>
      </c>
      <c r="B1" s="303"/>
      <c r="C1" s="303"/>
      <c r="D1" s="303"/>
      <c r="E1" s="303"/>
      <c r="F1" s="303"/>
      <c r="G1" s="303"/>
      <c r="H1" s="303"/>
      <c r="I1" s="303"/>
      <c r="J1" s="303"/>
      <c r="K1" s="181"/>
      <c r="L1" s="181"/>
      <c r="M1" s="181"/>
      <c r="N1" s="181"/>
    </row>
    <row r="2" spans="1:14" s="89" customFormat="1" ht="18">
      <c r="A2" s="302" t="s">
        <v>178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</row>
    <row r="3" spans="1:14" s="89" customFormat="1" ht="18">
      <c r="A3" s="302" t="s">
        <v>315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</row>
    <row r="4" spans="1:14" s="89" customFormat="1">
      <c r="A4" s="105" t="s">
        <v>82</v>
      </c>
      <c r="C4" s="106" t="s">
        <v>181</v>
      </c>
      <c r="D4" s="107"/>
    </row>
    <row r="5" spans="1:14" s="89" customFormat="1">
      <c r="A5" s="106" t="s">
        <v>83</v>
      </c>
      <c r="B5" s="104"/>
      <c r="C5" s="106" t="s">
        <v>176</v>
      </c>
      <c r="D5" s="107"/>
    </row>
    <row r="6" spans="1:14" s="89" customFormat="1">
      <c r="A6" s="106" t="s">
        <v>84</v>
      </c>
      <c r="B6" s="104"/>
      <c r="C6" s="106" t="s">
        <v>151</v>
      </c>
      <c r="D6" s="107"/>
      <c r="I6" s="106"/>
    </row>
    <row r="7" spans="1:14" s="89" customFormat="1">
      <c r="A7" s="106" t="s">
        <v>85</v>
      </c>
      <c r="B7" s="104"/>
      <c r="C7" s="106" t="s">
        <v>152</v>
      </c>
      <c r="D7" s="107"/>
      <c r="I7" s="106"/>
    </row>
    <row r="9" spans="1:14" s="90" customFormat="1" ht="15" customHeight="1">
      <c r="A9" s="304" t="s">
        <v>55</v>
      </c>
      <c r="B9" s="304" t="s">
        <v>86</v>
      </c>
      <c r="C9" s="304"/>
      <c r="D9" s="304"/>
      <c r="E9" s="304" t="s">
        <v>87</v>
      </c>
      <c r="F9" s="304" t="s">
        <v>56</v>
      </c>
      <c r="G9" s="304" t="s">
        <v>88</v>
      </c>
      <c r="H9" s="304" t="s">
        <v>89</v>
      </c>
      <c r="I9" s="304" t="s">
        <v>105</v>
      </c>
      <c r="J9" s="304"/>
      <c r="K9" s="304" t="s">
        <v>90</v>
      </c>
      <c r="L9" s="304"/>
      <c r="M9" s="304"/>
      <c r="N9" s="304" t="s">
        <v>106</v>
      </c>
    </row>
    <row r="10" spans="1:14" s="90" customFormat="1" ht="15" customHeight="1">
      <c r="A10" s="304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</row>
    <row r="11" spans="1:14" s="90" customFormat="1" ht="15" customHeight="1">
      <c r="A11" s="304"/>
      <c r="B11" s="91" t="s">
        <v>91</v>
      </c>
      <c r="C11" s="304" t="s">
        <v>92</v>
      </c>
      <c r="D11" s="304"/>
      <c r="E11" s="304"/>
      <c r="F11" s="304"/>
      <c r="G11" s="304"/>
      <c r="H11" s="304"/>
      <c r="I11" s="91" t="s">
        <v>160</v>
      </c>
      <c r="J11" s="91" t="s">
        <v>93</v>
      </c>
      <c r="K11" s="91" t="s">
        <v>94</v>
      </c>
      <c r="L11" s="91" t="s">
        <v>95</v>
      </c>
      <c r="M11" s="91" t="s">
        <v>96</v>
      </c>
      <c r="N11" s="304"/>
    </row>
    <row r="12" spans="1:14" s="90" customFormat="1" ht="15.75" customHeight="1">
      <c r="A12" s="92" t="s">
        <v>76</v>
      </c>
      <c r="B12" s="92" t="s">
        <v>77</v>
      </c>
      <c r="C12" s="92" t="s">
        <v>98</v>
      </c>
      <c r="D12" s="92" t="s">
        <v>78</v>
      </c>
      <c r="E12" s="92" t="s">
        <v>81</v>
      </c>
      <c r="F12" s="92" t="s">
        <v>108</v>
      </c>
      <c r="G12" s="92" t="s">
        <v>107</v>
      </c>
      <c r="H12" s="92" t="s">
        <v>131</v>
      </c>
      <c r="I12" s="92" t="s">
        <v>132</v>
      </c>
      <c r="J12" s="92" t="s">
        <v>109</v>
      </c>
      <c r="K12" s="92" t="s">
        <v>133</v>
      </c>
      <c r="L12" s="92" t="s">
        <v>134</v>
      </c>
      <c r="M12" s="92" t="s">
        <v>135</v>
      </c>
      <c r="N12" s="92" t="s">
        <v>136</v>
      </c>
    </row>
    <row r="13" spans="1:14" s="90" customFormat="1" ht="25.5">
      <c r="A13" s="93">
        <v>1</v>
      </c>
      <c r="B13" s="94" t="s">
        <v>97</v>
      </c>
      <c r="C13" s="91"/>
      <c r="D13" s="95"/>
      <c r="E13" s="121"/>
      <c r="F13" s="91"/>
      <c r="G13" s="176"/>
      <c r="H13" s="168"/>
      <c r="I13" s="171"/>
      <c r="J13" s="125"/>
      <c r="K13" s="96" t="s">
        <v>94</v>
      </c>
      <c r="L13" s="96"/>
      <c r="M13" s="96"/>
      <c r="N13" s="88" t="s">
        <v>172</v>
      </c>
    </row>
    <row r="14" spans="1:14" s="90" customFormat="1" ht="20.25" customHeight="1">
      <c r="A14" s="93"/>
      <c r="B14" s="94"/>
      <c r="C14" s="91"/>
      <c r="D14" s="95"/>
      <c r="E14" s="121"/>
      <c r="F14" s="91"/>
      <c r="G14" s="176"/>
      <c r="H14" s="168"/>
      <c r="I14" s="172"/>
      <c r="J14" s="123"/>
      <c r="K14" s="96" t="s">
        <v>94</v>
      </c>
      <c r="L14" s="96"/>
      <c r="M14" s="96"/>
      <c r="N14" s="88" t="s">
        <v>172</v>
      </c>
    </row>
    <row r="15" spans="1:14" s="90" customFormat="1" ht="16.5" customHeight="1">
      <c r="A15" s="93"/>
      <c r="B15" s="94"/>
      <c r="C15" s="91"/>
      <c r="D15" s="95"/>
      <c r="E15" s="121"/>
      <c r="F15" s="91"/>
      <c r="G15" s="167"/>
      <c r="H15" s="168"/>
      <c r="I15" s="171"/>
      <c r="J15" s="125"/>
      <c r="K15" s="96" t="s">
        <v>94</v>
      </c>
      <c r="L15" s="96"/>
      <c r="M15" s="96"/>
      <c r="N15" s="88" t="s">
        <v>172</v>
      </c>
    </row>
    <row r="16" spans="1:14" s="102" customFormat="1" ht="16.5" customHeight="1">
      <c r="A16" s="98" t="s">
        <v>99</v>
      </c>
      <c r="B16" s="99"/>
      <c r="C16" s="99"/>
      <c r="D16" s="99"/>
      <c r="E16" s="99"/>
      <c r="F16" s="99"/>
      <c r="G16" s="99"/>
      <c r="H16" s="99"/>
      <c r="I16" s="100">
        <f>SUM(I13:I15)</f>
        <v>0</v>
      </c>
      <c r="J16" s="101"/>
      <c r="K16" s="101"/>
      <c r="L16" s="101"/>
      <c r="M16" s="101"/>
      <c r="N16" s="101"/>
    </row>
    <row r="17" spans="1:18" s="90" customFormat="1" ht="40.5" customHeight="1">
      <c r="A17" s="103">
        <v>2</v>
      </c>
      <c r="B17" s="94" t="s">
        <v>100</v>
      </c>
      <c r="C17" s="178" t="s">
        <v>76</v>
      </c>
      <c r="D17" s="203" t="s">
        <v>194</v>
      </c>
      <c r="E17" s="121" t="s">
        <v>180</v>
      </c>
      <c r="F17" s="207" t="s">
        <v>163</v>
      </c>
      <c r="G17" s="207" t="s">
        <v>193</v>
      </c>
      <c r="H17" s="207" t="s">
        <v>162</v>
      </c>
      <c r="I17" s="174">
        <v>500000000</v>
      </c>
      <c r="J17" s="121" t="s">
        <v>177</v>
      </c>
      <c r="K17" s="125" t="s">
        <v>94</v>
      </c>
      <c r="L17" s="125"/>
      <c r="M17" s="125"/>
      <c r="N17" s="123" t="s">
        <v>172</v>
      </c>
    </row>
    <row r="18" spans="1:18" s="90" customFormat="1" ht="29.25" customHeight="1">
      <c r="A18" s="103"/>
      <c r="B18" s="94"/>
      <c r="C18" s="177" t="s">
        <v>77</v>
      </c>
      <c r="D18" s="281" t="s">
        <v>329</v>
      </c>
      <c r="E18" s="121" t="s">
        <v>180</v>
      </c>
      <c r="F18" s="207" t="s">
        <v>163</v>
      </c>
      <c r="G18" s="279" t="s">
        <v>332</v>
      </c>
      <c r="H18" s="207" t="s">
        <v>162</v>
      </c>
      <c r="I18" s="174">
        <v>150000000</v>
      </c>
      <c r="J18" s="121" t="s">
        <v>330</v>
      </c>
      <c r="K18" s="125"/>
      <c r="L18" s="125"/>
      <c r="M18" s="125"/>
      <c r="N18" s="123"/>
    </row>
    <row r="19" spans="1:18" s="90" customFormat="1" ht="29.25" customHeight="1">
      <c r="A19" s="103"/>
      <c r="B19" s="94"/>
      <c r="C19" s="177" t="s">
        <v>78</v>
      </c>
      <c r="D19" s="282" t="s">
        <v>331</v>
      </c>
      <c r="E19" s="121" t="s">
        <v>180</v>
      </c>
      <c r="F19" s="207" t="s">
        <v>163</v>
      </c>
      <c r="G19" s="279" t="s">
        <v>192</v>
      </c>
      <c r="H19" s="207" t="s">
        <v>162</v>
      </c>
      <c r="I19" s="174">
        <v>500000000</v>
      </c>
      <c r="J19" s="121" t="s">
        <v>330</v>
      </c>
      <c r="K19" s="125"/>
      <c r="L19" s="125"/>
      <c r="M19" s="125"/>
      <c r="N19" s="123"/>
    </row>
    <row r="20" spans="1:18" s="102" customFormat="1" ht="15.75" customHeight="1">
      <c r="A20" s="98" t="s">
        <v>101</v>
      </c>
      <c r="B20" s="99"/>
      <c r="C20" s="99"/>
      <c r="D20" s="117"/>
      <c r="E20" s="129"/>
      <c r="F20" s="119"/>
      <c r="G20" s="129"/>
      <c r="H20" s="119"/>
      <c r="I20" s="128">
        <f>SUM(I17:I19)</f>
        <v>1150000000</v>
      </c>
      <c r="J20" s="123"/>
      <c r="K20" s="125"/>
      <c r="L20" s="125"/>
      <c r="M20" s="125"/>
      <c r="N20" s="123"/>
    </row>
    <row r="21" spans="1:18" s="90" customFormat="1" ht="25.5" customHeight="1">
      <c r="A21" s="93">
        <v>3</v>
      </c>
      <c r="B21" s="94" t="s">
        <v>64</v>
      </c>
      <c r="C21" s="153"/>
      <c r="D21" s="117"/>
      <c r="E21" s="129"/>
      <c r="F21" s="161"/>
      <c r="G21" s="129"/>
      <c r="H21" s="119"/>
      <c r="I21" s="124"/>
      <c r="J21" s="123"/>
      <c r="K21" s="96"/>
      <c r="L21" s="96"/>
      <c r="M21" s="96"/>
      <c r="N21" s="96"/>
    </row>
    <row r="22" spans="1:18" s="90" customFormat="1" ht="16.5" customHeight="1">
      <c r="A22" s="93"/>
      <c r="B22" s="94"/>
      <c r="C22" s="163"/>
      <c r="D22" s="117"/>
      <c r="E22" s="129"/>
      <c r="F22" s="162"/>
      <c r="G22" s="129"/>
      <c r="H22" s="162"/>
      <c r="I22" s="124"/>
      <c r="J22" s="123"/>
      <c r="K22" s="96"/>
      <c r="L22" s="96"/>
      <c r="M22" s="96"/>
      <c r="N22" s="96"/>
    </row>
    <row r="23" spans="1:18" s="90" customFormat="1" ht="16.5" customHeight="1">
      <c r="A23" s="93"/>
      <c r="B23" s="94"/>
      <c r="C23" s="170"/>
      <c r="D23" s="117"/>
      <c r="E23" s="129"/>
      <c r="F23" s="169"/>
      <c r="G23" s="129"/>
      <c r="H23" s="169"/>
      <c r="I23" s="124"/>
      <c r="J23" s="123"/>
      <c r="K23" s="96"/>
      <c r="L23" s="96"/>
      <c r="M23" s="96"/>
      <c r="N23" s="96"/>
    </row>
    <row r="24" spans="1:18" s="102" customFormat="1" ht="15.75" customHeight="1">
      <c r="A24" s="98" t="s">
        <v>102</v>
      </c>
      <c r="B24" s="99"/>
      <c r="C24" s="158"/>
      <c r="D24" s="99"/>
      <c r="E24" s="99"/>
      <c r="F24" s="99"/>
      <c r="G24" s="99"/>
      <c r="H24" s="99"/>
      <c r="I24" s="165">
        <f>SUM(I21:I23)</f>
        <v>0</v>
      </c>
      <c r="J24" s="101"/>
      <c r="K24" s="101"/>
      <c r="L24" s="101"/>
      <c r="M24" s="101"/>
      <c r="N24" s="101"/>
    </row>
    <row r="25" spans="1:18" s="90" customFormat="1" ht="29.25" customHeight="1">
      <c r="A25" s="93">
        <v>4</v>
      </c>
      <c r="B25" s="94" t="s">
        <v>66</v>
      </c>
      <c r="C25" s="169"/>
      <c r="D25" s="116"/>
      <c r="E25" s="129"/>
      <c r="F25" s="169"/>
      <c r="G25" s="116"/>
      <c r="H25" s="169"/>
      <c r="I25" s="173"/>
      <c r="J25" s="125"/>
      <c r="K25" s="96" t="s">
        <v>94</v>
      </c>
      <c r="L25" s="96"/>
      <c r="M25" s="96"/>
      <c r="N25" s="88" t="s">
        <v>172</v>
      </c>
    </row>
    <row r="26" spans="1:18" s="90" customFormat="1" ht="17.25" customHeight="1">
      <c r="A26" s="93"/>
      <c r="B26" s="94"/>
      <c r="C26" s="169"/>
      <c r="D26" s="116"/>
      <c r="E26" s="129"/>
      <c r="F26" s="169"/>
      <c r="G26" s="122"/>
      <c r="H26" s="169"/>
      <c r="I26" s="173"/>
      <c r="J26" s="125"/>
      <c r="K26" s="96" t="s">
        <v>94</v>
      </c>
      <c r="L26" s="96"/>
      <c r="M26" s="96"/>
      <c r="N26" s="88" t="s">
        <v>172</v>
      </c>
    </row>
    <row r="27" spans="1:18" s="90" customFormat="1" ht="15" customHeight="1">
      <c r="A27" s="93"/>
      <c r="B27" s="94"/>
      <c r="C27" s="169"/>
      <c r="D27" s="116"/>
      <c r="E27" s="129"/>
      <c r="F27" s="169"/>
      <c r="G27" s="122"/>
      <c r="H27" s="169"/>
      <c r="I27" s="173"/>
      <c r="J27" s="125"/>
      <c r="K27" s="96"/>
      <c r="L27" s="96"/>
      <c r="M27" s="96"/>
      <c r="N27" s="88"/>
    </row>
    <row r="28" spans="1:18" s="102" customFormat="1" ht="15.75" customHeight="1">
      <c r="A28" s="98" t="s">
        <v>103</v>
      </c>
      <c r="B28" s="99"/>
      <c r="C28" s="99"/>
      <c r="D28" s="99"/>
      <c r="E28" s="99"/>
      <c r="F28" s="99"/>
      <c r="G28" s="99"/>
      <c r="H28" s="99"/>
      <c r="I28" s="165">
        <f>SUM(I25:I27)</f>
        <v>0</v>
      </c>
      <c r="J28" s="97"/>
      <c r="K28" s="96"/>
      <c r="L28" s="101"/>
      <c r="M28" s="101"/>
      <c r="N28" s="88"/>
    </row>
    <row r="29" spans="1:18" s="102" customFormat="1" ht="22.5" customHeight="1">
      <c r="A29" s="98" t="s">
        <v>104</v>
      </c>
      <c r="B29" s="99"/>
      <c r="C29" s="99"/>
      <c r="D29" s="99"/>
      <c r="E29" s="99"/>
      <c r="F29" s="99"/>
      <c r="G29" s="99"/>
      <c r="H29" s="99"/>
      <c r="I29" s="166">
        <f>I28+I20+I16</f>
        <v>1150000000</v>
      </c>
      <c r="J29" s="101"/>
      <c r="K29" s="101"/>
      <c r="L29" s="101"/>
      <c r="M29" s="101"/>
      <c r="N29" s="101"/>
    </row>
    <row r="30" spans="1:18" ht="9" customHeight="1">
      <c r="C30" s="23"/>
      <c r="K30" s="90"/>
      <c r="L30" s="108" t="s">
        <v>159</v>
      </c>
      <c r="M30" s="108"/>
      <c r="N30" s="42"/>
    </row>
    <row r="31" spans="1:18" ht="15.75">
      <c r="C31" s="112" t="s">
        <v>173</v>
      </c>
      <c r="H31" s="108" t="str">
        <f>RKPdes!L94</f>
        <v>Gemblengmulyo, 07 Oktober 2020</v>
      </c>
      <c r="K31" s="90"/>
      <c r="L31" s="108" t="s">
        <v>139</v>
      </c>
      <c r="M31" s="108"/>
      <c r="N31" s="42"/>
    </row>
    <row r="32" spans="1:18" ht="10.5" customHeight="1">
      <c r="C32" s="113" t="s">
        <v>75</v>
      </c>
      <c r="H32" s="108" t="s">
        <v>139</v>
      </c>
      <c r="J32" s="24"/>
      <c r="K32" s="110"/>
      <c r="L32" s="109"/>
      <c r="M32" s="109"/>
      <c r="N32" s="38"/>
      <c r="P32" s="41"/>
      <c r="Q32" s="41"/>
      <c r="R32" s="41"/>
    </row>
    <row r="33" spans="3:18" ht="9" customHeight="1">
      <c r="H33" s="109"/>
      <c r="K33" s="90"/>
      <c r="L33" s="109"/>
      <c r="M33" s="109"/>
      <c r="N33" s="38"/>
    </row>
    <row r="34" spans="3:18" ht="15.75" customHeight="1">
      <c r="C34" s="113"/>
      <c r="H34" s="109"/>
      <c r="K34" s="90"/>
      <c r="L34" s="109"/>
      <c r="M34" s="109"/>
      <c r="N34" s="159"/>
    </row>
    <row r="35" spans="3:18" ht="15.75">
      <c r="C35" s="113"/>
      <c r="H35" s="109"/>
      <c r="I35" s="24"/>
      <c r="J35" s="24"/>
      <c r="K35" s="110"/>
      <c r="L35" s="109" t="s">
        <v>156</v>
      </c>
      <c r="M35" s="109"/>
      <c r="N35" s="38"/>
      <c r="P35" s="41"/>
      <c r="Q35" s="41"/>
      <c r="R35" s="41"/>
    </row>
    <row r="36" spans="3:18" ht="15.75">
      <c r="C36" s="111" t="str">
        <f>'Pagu Ind (2)'!B97</f>
        <v>BUDI SUNGKOWO</v>
      </c>
      <c r="H36" s="109" t="s">
        <v>195</v>
      </c>
      <c r="I36" s="24"/>
      <c r="J36" s="24"/>
      <c r="K36" s="110"/>
      <c r="L36" s="109"/>
      <c r="M36" s="109"/>
      <c r="N36" s="38"/>
      <c r="P36" s="41"/>
      <c r="Q36" s="41"/>
      <c r="R36" s="41"/>
    </row>
  </sheetData>
  <mergeCells count="13">
    <mergeCell ref="A2:N2"/>
    <mergeCell ref="A1:J1"/>
    <mergeCell ref="N9:N11"/>
    <mergeCell ref="C11:D11"/>
    <mergeCell ref="A3:N3"/>
    <mergeCell ref="A9:A11"/>
    <mergeCell ref="B9:D10"/>
    <mergeCell ref="E9:E11"/>
    <mergeCell ref="F9:F11"/>
    <mergeCell ref="G9:G11"/>
    <mergeCell ref="H9:H11"/>
    <mergeCell ref="I9:J10"/>
    <mergeCell ref="K9:M10"/>
  </mergeCells>
  <printOptions horizontalCentered="1"/>
  <pageMargins left="0.59055118110236227" right="1.1811023622047245" top="0.55118110236220474" bottom="3.937007874015748E-2" header="0.31496062992125984" footer="0.31496062992125984"/>
  <pageSetup paperSize="5" scale="73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9"/>
  <sheetViews>
    <sheetView view="pageLayout" workbookViewId="0">
      <selection activeCell="F30" sqref="A1:F30"/>
    </sheetView>
  </sheetViews>
  <sheetFormatPr defaultRowHeight="15"/>
  <cols>
    <col min="1" max="1" width="8.42578125" customWidth="1"/>
    <col min="2" max="2" width="43.85546875" customWidth="1"/>
    <col min="3" max="3" width="17.7109375" customWidth="1"/>
    <col min="4" max="4" width="51.28515625" customWidth="1"/>
    <col min="5" max="6" width="20.28515625" customWidth="1"/>
  </cols>
  <sheetData>
    <row r="1" spans="1:6" ht="31.5" customHeight="1">
      <c r="A1" s="305" t="s">
        <v>158</v>
      </c>
      <c r="B1" s="305"/>
      <c r="C1" s="305"/>
      <c r="D1" s="305"/>
      <c r="E1" s="305"/>
      <c r="F1" s="305"/>
    </row>
    <row r="2" spans="1:6" ht="15.75">
      <c r="A2" s="22"/>
      <c r="B2" s="22"/>
      <c r="C2" s="22"/>
      <c r="D2" s="22"/>
      <c r="E2" s="22"/>
      <c r="F2" s="22"/>
    </row>
    <row r="3" spans="1:6" ht="15.75">
      <c r="A3" s="39" t="s">
        <v>51</v>
      </c>
      <c r="B3" s="39"/>
      <c r="C3" s="12" t="s">
        <v>181</v>
      </c>
      <c r="D3" s="12"/>
      <c r="E3" s="17"/>
      <c r="F3" s="12"/>
    </row>
    <row r="4" spans="1:6" ht="15.75">
      <c r="A4" s="12" t="s">
        <v>52</v>
      </c>
      <c r="B4" s="17"/>
      <c r="C4" s="12" t="s">
        <v>176</v>
      </c>
      <c r="D4" s="12"/>
      <c r="E4" s="17"/>
      <c r="F4" s="12"/>
    </row>
    <row r="5" spans="1:6" ht="15.75">
      <c r="A5" s="12" t="s">
        <v>53</v>
      </c>
      <c r="B5" s="17"/>
      <c r="C5" s="12" t="s">
        <v>151</v>
      </c>
      <c r="D5" s="12"/>
      <c r="E5" s="17"/>
      <c r="F5" s="12"/>
    </row>
    <row r="6" spans="1:6" ht="15.75">
      <c r="A6" s="12" t="s">
        <v>54</v>
      </c>
      <c r="B6" s="17"/>
      <c r="C6" s="12" t="s">
        <v>152</v>
      </c>
      <c r="D6" s="12"/>
      <c r="E6" s="17"/>
      <c r="F6" s="12"/>
    </row>
    <row r="7" spans="1:6" ht="16.5" thickBot="1">
      <c r="A7" s="12"/>
      <c r="B7" s="12"/>
      <c r="C7" s="12"/>
      <c r="D7" s="12"/>
      <c r="E7" s="12"/>
      <c r="F7" s="12"/>
    </row>
    <row r="8" spans="1:6" ht="48" thickBot="1">
      <c r="A8" s="13" t="s">
        <v>55</v>
      </c>
      <c r="B8" s="306" t="s">
        <v>117</v>
      </c>
      <c r="C8" s="307"/>
      <c r="D8" s="18" t="s">
        <v>118</v>
      </c>
      <c r="E8" s="19" t="s">
        <v>119</v>
      </c>
      <c r="F8" s="20" t="s">
        <v>120</v>
      </c>
    </row>
    <row r="9" spans="1:6" ht="18.75" customHeight="1">
      <c r="A9" s="85"/>
      <c r="B9" s="308"/>
      <c r="C9" s="309"/>
      <c r="D9" s="202"/>
      <c r="E9" s="189"/>
      <c r="F9" s="190"/>
    </row>
    <row r="10" spans="1:6" ht="18.75" customHeight="1">
      <c r="A10" s="85">
        <v>1</v>
      </c>
      <c r="B10" s="312" t="s">
        <v>121</v>
      </c>
      <c r="C10" s="313"/>
      <c r="D10" s="202"/>
      <c r="E10" s="189"/>
      <c r="F10" s="190"/>
    </row>
    <row r="11" spans="1:6" ht="18.75" customHeight="1">
      <c r="A11" s="85"/>
      <c r="B11" s="310"/>
      <c r="C11" s="311"/>
      <c r="D11" s="43"/>
      <c r="E11" s="27"/>
      <c r="F11" s="26"/>
    </row>
    <row r="12" spans="1:6" ht="18.75" customHeight="1">
      <c r="A12" s="85">
        <v>2</v>
      </c>
      <c r="B12" s="312" t="s">
        <v>122</v>
      </c>
      <c r="C12" s="313"/>
      <c r="D12" s="217" t="s">
        <v>244</v>
      </c>
      <c r="E12" s="189">
        <v>30000000</v>
      </c>
      <c r="F12" s="190">
        <v>2021</v>
      </c>
    </row>
    <row r="13" spans="1:6" ht="18.75" customHeight="1">
      <c r="A13" s="85"/>
      <c r="B13" s="314"/>
      <c r="C13" s="313"/>
      <c r="D13" s="217" t="s">
        <v>245</v>
      </c>
      <c r="E13" s="189">
        <v>20000000</v>
      </c>
      <c r="F13" s="190">
        <v>2021</v>
      </c>
    </row>
    <row r="14" spans="1:6" ht="18.75" customHeight="1">
      <c r="A14" s="85"/>
      <c r="B14" s="310"/>
      <c r="C14" s="311"/>
      <c r="D14" s="43"/>
      <c r="E14" s="189"/>
      <c r="F14" s="190"/>
    </row>
    <row r="15" spans="1:6" ht="18.75" customHeight="1">
      <c r="A15" s="85">
        <v>3</v>
      </c>
      <c r="B15" s="312" t="s">
        <v>123</v>
      </c>
      <c r="C15" s="313"/>
      <c r="D15" s="218" t="s">
        <v>246</v>
      </c>
      <c r="E15" s="189">
        <v>50000000</v>
      </c>
      <c r="F15" s="190">
        <v>2021</v>
      </c>
    </row>
    <row r="16" spans="1:6" ht="18.75" customHeight="1">
      <c r="A16" s="85"/>
      <c r="B16" s="310"/>
      <c r="C16" s="311"/>
      <c r="D16" s="219"/>
      <c r="E16" s="189"/>
      <c r="F16" s="190"/>
    </row>
    <row r="17" spans="1:6" ht="18.75" customHeight="1">
      <c r="A17" s="85"/>
      <c r="B17" s="310"/>
      <c r="C17" s="311"/>
      <c r="D17" s="202"/>
      <c r="E17" s="189"/>
      <c r="F17" s="190"/>
    </row>
    <row r="18" spans="1:6" ht="30.75" customHeight="1">
      <c r="A18" s="86">
        <v>4</v>
      </c>
      <c r="B18" s="312" t="s">
        <v>157</v>
      </c>
      <c r="C18" s="313"/>
      <c r="D18" s="43"/>
      <c r="E18" s="27"/>
      <c r="F18" s="26"/>
    </row>
    <row r="19" spans="1:6" ht="18.75" customHeight="1">
      <c r="A19" s="85"/>
      <c r="B19" s="310"/>
      <c r="C19" s="311"/>
      <c r="D19" s="25"/>
      <c r="E19" s="27"/>
      <c r="F19" s="26"/>
    </row>
    <row r="20" spans="1:6" ht="18.75" customHeight="1">
      <c r="A20" s="85"/>
      <c r="B20" s="315"/>
      <c r="C20" s="316"/>
      <c r="D20" s="25"/>
      <c r="E20" s="27"/>
      <c r="F20" s="26"/>
    </row>
    <row r="21" spans="1:6" ht="18.75" customHeight="1">
      <c r="A21" s="85"/>
      <c r="B21" s="315"/>
      <c r="C21" s="316"/>
      <c r="D21" s="25"/>
      <c r="E21" s="27"/>
      <c r="F21" s="26"/>
    </row>
    <row r="22" spans="1:6" ht="18.75" customHeight="1" thickBot="1">
      <c r="A22" s="87"/>
      <c r="B22" s="317"/>
      <c r="C22" s="318"/>
      <c r="D22" s="28"/>
      <c r="E22" s="29"/>
      <c r="F22" s="30"/>
    </row>
    <row r="23" spans="1:6" ht="9.75" customHeight="1">
      <c r="A23" s="15"/>
      <c r="B23" s="16"/>
      <c r="C23" s="16"/>
      <c r="D23" s="16"/>
      <c r="E23" s="21"/>
      <c r="F23" s="21"/>
    </row>
    <row r="24" spans="1:6" ht="15.75">
      <c r="A24" s="15"/>
      <c r="B24" s="23" t="s">
        <v>173</v>
      </c>
      <c r="C24" s="14"/>
      <c r="D24" s="286" t="str">
        <f>RKPdes!L94</f>
        <v>Gemblengmulyo, 07 Oktober 2020</v>
      </c>
      <c r="E24" s="286"/>
      <c r="F24" s="286"/>
    </row>
    <row r="25" spans="1:6" ht="15.75">
      <c r="A25" s="38"/>
      <c r="B25" s="151" t="s">
        <v>75</v>
      </c>
      <c r="C25" s="38"/>
      <c r="D25" s="286" t="s">
        <v>139</v>
      </c>
      <c r="E25" s="286"/>
      <c r="F25" s="286"/>
    </row>
    <row r="26" spans="1:6" ht="15.75">
      <c r="A26" s="38"/>
      <c r="B26" s="151"/>
      <c r="C26" s="38"/>
      <c r="D26" s="287"/>
      <c r="E26" s="287"/>
      <c r="F26" s="287"/>
    </row>
    <row r="27" spans="1:6" ht="15.75">
      <c r="A27" s="12"/>
      <c r="B27" s="12"/>
      <c r="C27" s="14"/>
      <c r="D27" s="287"/>
      <c r="E27" s="287"/>
      <c r="F27" s="287"/>
    </row>
    <row r="28" spans="1:6" ht="15.75">
      <c r="A28" s="12"/>
      <c r="B28" s="12"/>
      <c r="C28" s="14"/>
      <c r="D28" s="287"/>
      <c r="E28" s="287"/>
      <c r="F28" s="287"/>
    </row>
    <row r="29" spans="1:6" ht="15.75">
      <c r="A29" s="38"/>
      <c r="B29" s="41" t="str">
        <f>DURK!C36</f>
        <v>BUDI SUNGKOWO</v>
      </c>
      <c r="C29" s="38"/>
      <c r="D29" s="287" t="s">
        <v>195</v>
      </c>
      <c r="E29" s="287"/>
      <c r="F29" s="287"/>
    </row>
  </sheetData>
  <mergeCells count="22">
    <mergeCell ref="D27:F27"/>
    <mergeCell ref="D28:F28"/>
    <mergeCell ref="D29:F29"/>
    <mergeCell ref="B20:C20"/>
    <mergeCell ref="B21:C21"/>
    <mergeCell ref="B22:C22"/>
    <mergeCell ref="D24:F24"/>
    <mergeCell ref="D25:F25"/>
    <mergeCell ref="D26:F26"/>
    <mergeCell ref="B19:C19"/>
    <mergeCell ref="B13:C13"/>
    <mergeCell ref="B14:C14"/>
    <mergeCell ref="B15:C15"/>
    <mergeCell ref="B16:C16"/>
    <mergeCell ref="B17:C17"/>
    <mergeCell ref="B18:C18"/>
    <mergeCell ref="A1:F1"/>
    <mergeCell ref="B8:C8"/>
    <mergeCell ref="B9:C9"/>
    <mergeCell ref="B11:C11"/>
    <mergeCell ref="B12:C12"/>
    <mergeCell ref="B10:C10"/>
  </mergeCells>
  <printOptions horizontalCentered="1"/>
  <pageMargins left="0.39370078740157483" right="1.1811023622047245" top="0.55118110236220474" bottom="0.35433070866141736" header="0.31496062992125984" footer="0.31496062992125984"/>
  <pageSetup paperSize="5" scale="9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DAFT FORM PERENCANAAN 07102014</vt:lpstr>
      <vt:lpstr>RKPdes</vt:lpstr>
      <vt:lpstr>Pagu Ind (2)</vt:lpstr>
      <vt:lpstr>DURK</vt:lpstr>
      <vt:lpstr>Program msk Ds</vt:lpstr>
      <vt:lpstr>DURK!Print_Area</vt:lpstr>
      <vt:lpstr>'Pagu Ind (2)'!Print_Area</vt:lpstr>
      <vt:lpstr>RKPdes!Print_Area</vt:lpstr>
      <vt:lpstr>'Pagu Ind (2)'!Print_Titles</vt:lpstr>
      <vt:lpstr>RKPdes!Print_Titles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TOSHIBA</cp:lastModifiedBy>
  <cp:lastPrinted>2020-10-08T02:08:56Z</cp:lastPrinted>
  <dcterms:created xsi:type="dcterms:W3CDTF">2014-08-30T12:15:40Z</dcterms:created>
  <dcterms:modified xsi:type="dcterms:W3CDTF">2020-10-08T02:10:52Z</dcterms:modified>
</cp:coreProperties>
</file>